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8835" activeTab="0"/>
  </bookViews>
  <sheets>
    <sheet name="Italia" sheetId="1" r:id="rId1"/>
  </sheets>
  <definedNames/>
  <calcPr fullCalcOnLoad="1"/>
</workbook>
</file>

<file path=xl/sharedStrings.xml><?xml version="1.0" encoding="utf-8"?>
<sst xmlns="http://schemas.openxmlformats.org/spreadsheetml/2006/main" count="78" uniqueCount="70">
  <si>
    <t>Presenti</t>
  </si>
  <si>
    <t>GE</t>
  </si>
  <si>
    <t>TO</t>
  </si>
  <si>
    <t>BO</t>
  </si>
  <si>
    <t>FI</t>
  </si>
  <si>
    <t>CA</t>
  </si>
  <si>
    <t>Distretto</t>
  </si>
  <si>
    <t>AO</t>
  </si>
  <si>
    <t>RM</t>
  </si>
  <si>
    <t>TS</t>
  </si>
  <si>
    <t>VE</t>
  </si>
  <si>
    <t>TN</t>
  </si>
  <si>
    <t>BS</t>
  </si>
  <si>
    <t>MI</t>
  </si>
  <si>
    <t>PG</t>
  </si>
  <si>
    <t>AQ</t>
  </si>
  <si>
    <t>CB</t>
  </si>
  <si>
    <t>AN</t>
  </si>
  <si>
    <t>SA</t>
  </si>
  <si>
    <t>NA</t>
  </si>
  <si>
    <t>PZ</t>
  </si>
  <si>
    <t>LE</t>
  </si>
  <si>
    <t>BA</t>
  </si>
  <si>
    <t>RC</t>
  </si>
  <si>
    <t>CZ</t>
  </si>
  <si>
    <t>CL</t>
  </si>
  <si>
    <t>CT</t>
  </si>
  <si>
    <t>ME</t>
  </si>
  <si>
    <t>PA</t>
  </si>
  <si>
    <t>c1 -&gt; c3</t>
  </si>
  <si>
    <t>c1 -&gt; c2</t>
  </si>
  <si>
    <t>b3 -&gt; c1</t>
  </si>
  <si>
    <t>interpello</t>
  </si>
  <si>
    <t>Pianta</t>
  </si>
  <si>
    <t>Mancanti</t>
  </si>
  <si>
    <t>TA</t>
  </si>
  <si>
    <t>SS</t>
  </si>
  <si>
    <t>BZ</t>
  </si>
  <si>
    <t>riqualificazione</t>
  </si>
  <si>
    <t>bando</t>
  </si>
  <si>
    <t>Mancanti post interpello</t>
  </si>
  <si>
    <t>% presenza post interpello</t>
  </si>
  <si>
    <t>Totale</t>
  </si>
  <si>
    <t>Concorso bando</t>
  </si>
  <si>
    <t>di cui 13 al ministero 1 in cass 1 in proc gen</t>
  </si>
  <si>
    <t>Pensione</t>
  </si>
  <si>
    <t>Mancanti post pensione</t>
  </si>
  <si>
    <t>riqualif.-</t>
  </si>
  <si>
    <t>riqualif.+</t>
  </si>
  <si>
    <t>Concorso</t>
  </si>
  <si>
    <t>Pensioni future</t>
  </si>
  <si>
    <t>Concorso assunzio 2004</t>
  </si>
  <si>
    <t>Concorso assunzio 2005</t>
  </si>
  <si>
    <t>Mancanti post riqualifica</t>
  </si>
  <si>
    <t>% presenza post assunzioni 2004</t>
  </si>
  <si>
    <t>%</t>
  </si>
  <si>
    <t>% presenza attuale</t>
  </si>
  <si>
    <t>Conclusioni</t>
  </si>
  <si>
    <t>Interpello: svuotamento al nord e saturazione al sud</t>
  </si>
  <si>
    <t>Ipotesi</t>
  </si>
  <si>
    <t>prime 100 assunzioni al nord (TO, MI, veneto)</t>
  </si>
  <si>
    <t>riqualificazione: meno disponibilità al sud</t>
  </si>
  <si>
    <t>Premesse</t>
  </si>
  <si>
    <t>Presenze calcolate in base alla graduatoria C1 super</t>
  </si>
  <si>
    <t>Non tiene conto di: trasferimenti, pensionamenti anticipati, dimissioni, UG C1 che non hanno presentato domanda per C1 super</t>
  </si>
  <si>
    <t>Ovviamente chi sa parli! Che poi si aggiorna..</t>
  </si>
  <si>
    <t>idonei: possibilità di essere assunti per 187 idonei del centro-nord (tanti al nord pochi al centro)</t>
  </si>
  <si>
    <t>uscenti</t>
  </si>
  <si>
    <t>entranti</t>
  </si>
  <si>
    <t>altra ipotesi 2004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</si>
</sst>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11"/>
      <name val="Arial"/>
      <family val="2"/>
    </font>
    <font>
      <b/>
      <sz val="10"/>
      <name val="Verdana"/>
      <family val="2"/>
    </font>
    <font>
      <sz val="10"/>
      <name val="Verdana"/>
      <family val="2"/>
    </font>
  </fonts>
  <fills count="1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2" fontId="1" fillId="5" borderId="9" xfId="0" applyNumberFormat="1" applyFont="1" applyFill="1" applyBorder="1" applyAlignment="1">
      <alignment horizontal="center"/>
    </xf>
    <xf numFmtId="2" fontId="1" fillId="5" borderId="7" xfId="0" applyNumberFormat="1" applyFont="1" applyFill="1" applyBorder="1" applyAlignment="1">
      <alignment horizontal="center"/>
    </xf>
    <xf numFmtId="2" fontId="1" fillId="5" borderId="10" xfId="0" applyNumberFormat="1" applyFont="1" applyFill="1" applyBorder="1" applyAlignment="1">
      <alignment horizontal="center"/>
    </xf>
    <xf numFmtId="2" fontId="1" fillId="6" borderId="9" xfId="0" applyNumberFormat="1" applyFont="1" applyFill="1" applyBorder="1" applyAlignment="1">
      <alignment horizontal="center"/>
    </xf>
    <xf numFmtId="2" fontId="1" fillId="6" borderId="8" xfId="0" applyNumberFormat="1" applyFont="1" applyFill="1" applyBorder="1" applyAlignment="1">
      <alignment horizontal="center"/>
    </xf>
    <xf numFmtId="2" fontId="1" fillId="6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2" fontId="1" fillId="6" borderId="5" xfId="0" applyNumberFormat="1" applyFont="1" applyFill="1" applyBorder="1" applyAlignment="1">
      <alignment horizontal="center"/>
    </xf>
    <xf numFmtId="2" fontId="1" fillId="7" borderId="3" xfId="0" applyNumberFormat="1" applyFont="1" applyFill="1" applyBorder="1" applyAlignment="1">
      <alignment horizontal="center"/>
    </xf>
    <xf numFmtId="2" fontId="1" fillId="5" borderId="11" xfId="0" applyNumberFormat="1" applyFont="1" applyFill="1" applyBorder="1" applyAlignment="1">
      <alignment horizontal="center"/>
    </xf>
    <xf numFmtId="2" fontId="1" fillId="5" borderId="5" xfId="0" applyNumberFormat="1" applyFont="1" applyFill="1" applyBorder="1" applyAlignment="1">
      <alignment horizontal="center"/>
    </xf>
    <xf numFmtId="2" fontId="1" fillId="6" borderId="11" xfId="0" applyNumberFormat="1" applyFont="1" applyFill="1" applyBorder="1" applyAlignment="1">
      <alignment horizontal="center"/>
    </xf>
    <xf numFmtId="2" fontId="1" fillId="6" borderId="3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2" fontId="1" fillId="5" borderId="3" xfId="0" applyNumberFormat="1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2" fontId="1" fillId="5" borderId="8" xfId="0" applyNumberFormat="1" applyFont="1" applyFill="1" applyBorder="1" applyAlignment="1">
      <alignment horizontal="center"/>
    </xf>
    <xf numFmtId="0" fontId="0" fillId="10" borderId="15" xfId="0" applyFill="1" applyBorder="1" applyAlignment="1">
      <alignment horizontal="center" vertical="center"/>
    </xf>
    <xf numFmtId="0" fontId="0" fillId="10" borderId="15" xfId="0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0" fontId="4" fillId="12" borderId="24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2" fontId="1" fillId="3" borderId="7" xfId="0" applyNumberFormat="1" applyFont="1" applyFill="1" applyBorder="1" applyAlignment="1">
      <alignment horizontal="center"/>
    </xf>
    <xf numFmtId="2" fontId="1" fillId="7" borderId="12" xfId="0" applyNumberFormat="1" applyFont="1" applyFill="1" applyBorder="1" applyAlignment="1">
      <alignment horizontal="center"/>
    </xf>
    <xf numFmtId="2" fontId="1" fillId="5" borderId="13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2" fontId="1" fillId="6" borderId="13" xfId="0" applyNumberFormat="1" applyFont="1" applyFill="1" applyBorder="1" applyAlignment="1">
      <alignment horizontal="center"/>
    </xf>
    <xf numFmtId="2" fontId="1" fillId="7" borderId="10" xfId="0" applyNumberFormat="1" applyFont="1" applyFill="1" applyBorder="1" applyAlignment="1">
      <alignment horizontal="center"/>
    </xf>
    <xf numFmtId="2" fontId="1" fillId="6" borderId="10" xfId="0" applyNumberFormat="1" applyFont="1" applyFill="1" applyBorder="1" applyAlignment="1">
      <alignment horizontal="center"/>
    </xf>
    <xf numFmtId="2" fontId="1" fillId="7" borderId="9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9" fillId="13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51" sqref="I51"/>
    </sheetView>
  </sheetViews>
  <sheetFormatPr defaultColWidth="9.140625" defaultRowHeight="12.75"/>
  <cols>
    <col min="1" max="1" width="14.00390625" style="0" bestFit="1" customWidth="1"/>
    <col min="2" max="2" width="7.57421875" style="0" customWidth="1"/>
    <col min="3" max="3" width="7.140625" style="0" customWidth="1"/>
    <col min="4" max="4" width="7.8515625" style="0" customWidth="1"/>
    <col min="5" max="10" width="8.28125" style="0" customWidth="1"/>
    <col min="14" max="16" width="8.28125" style="0" customWidth="1"/>
    <col min="17" max="17" width="9.28125" style="0" customWidth="1"/>
    <col min="18" max="19" width="8.28125" style="0" customWidth="1"/>
    <col min="20" max="20" width="9.7109375" style="0" customWidth="1"/>
  </cols>
  <sheetData>
    <row r="1" spans="1:21" ht="33" customHeight="1">
      <c r="A1" s="141" t="s">
        <v>6</v>
      </c>
      <c r="B1" s="141" t="s">
        <v>33</v>
      </c>
      <c r="C1" s="141" t="s">
        <v>0</v>
      </c>
      <c r="D1" s="139" t="s">
        <v>34</v>
      </c>
      <c r="E1" s="150" t="s">
        <v>32</v>
      </c>
      <c r="F1" s="151"/>
      <c r="G1" s="152"/>
      <c r="H1" s="137" t="s">
        <v>40</v>
      </c>
      <c r="I1" s="148" t="s">
        <v>45</v>
      </c>
      <c r="J1" s="137" t="s">
        <v>46</v>
      </c>
      <c r="K1" s="146" t="s">
        <v>43</v>
      </c>
      <c r="L1" s="146" t="s">
        <v>51</v>
      </c>
      <c r="M1" s="146" t="s">
        <v>52</v>
      </c>
      <c r="N1" s="143" t="s">
        <v>38</v>
      </c>
      <c r="O1" s="144"/>
      <c r="P1" s="145"/>
      <c r="Q1" s="137" t="s">
        <v>53</v>
      </c>
      <c r="R1" s="137" t="s">
        <v>56</v>
      </c>
      <c r="S1" s="137" t="s">
        <v>41</v>
      </c>
      <c r="T1" s="137" t="s">
        <v>54</v>
      </c>
      <c r="U1" s="137" t="s">
        <v>69</v>
      </c>
    </row>
    <row r="2" spans="1:21" ht="33.75" customHeight="1">
      <c r="A2" s="142"/>
      <c r="B2" s="142"/>
      <c r="C2" s="142"/>
      <c r="D2" s="140"/>
      <c r="E2" s="70" t="s">
        <v>39</v>
      </c>
      <c r="F2" s="70" t="s">
        <v>67</v>
      </c>
      <c r="G2" s="68" t="s">
        <v>68</v>
      </c>
      <c r="H2" s="138"/>
      <c r="I2" s="149"/>
      <c r="J2" s="138"/>
      <c r="K2" s="147"/>
      <c r="L2" s="147"/>
      <c r="M2" s="147"/>
      <c r="N2" s="71" t="s">
        <v>29</v>
      </c>
      <c r="O2" s="69" t="s">
        <v>30</v>
      </c>
      <c r="P2" s="69" t="s">
        <v>31</v>
      </c>
      <c r="Q2" s="138"/>
      <c r="R2" s="138"/>
      <c r="S2" s="138"/>
      <c r="T2" s="138"/>
      <c r="U2" s="138"/>
    </row>
    <row r="3" spans="1:21" ht="12.75">
      <c r="A3" s="72" t="s">
        <v>2</v>
      </c>
      <c r="B3" s="6">
        <v>169</v>
      </c>
      <c r="C3" s="24">
        <v>81</v>
      </c>
      <c r="D3" s="27">
        <f aca="true" t="shared" si="0" ref="D3:D14">B3-C3</f>
        <v>88</v>
      </c>
      <c r="E3" s="7">
        <v>84</v>
      </c>
      <c r="F3" s="7">
        <v>40</v>
      </c>
      <c r="G3" s="13">
        <v>1</v>
      </c>
      <c r="H3" s="62">
        <f aca="true" t="shared" si="1" ref="H3:H32">D3+F3-G3</f>
        <v>127</v>
      </c>
      <c r="I3" s="7">
        <v>1</v>
      </c>
      <c r="J3" s="75">
        <f aca="true" t="shared" si="2" ref="J3:J32">H3+I3</f>
        <v>128</v>
      </c>
      <c r="K3" s="7">
        <v>66</v>
      </c>
      <c r="L3" s="13">
        <v>40</v>
      </c>
      <c r="M3" s="62">
        <f>K3-L3</f>
        <v>26</v>
      </c>
      <c r="N3" s="6"/>
      <c r="O3" s="24"/>
      <c r="P3" s="125"/>
      <c r="Q3" s="75">
        <f>J3-L3-M3-N3-O3-P3</f>
        <v>62</v>
      </c>
      <c r="R3" s="106">
        <f>C3/(B3/100)</f>
        <v>47.92899408284024</v>
      </c>
      <c r="S3" s="67">
        <f aca="true" t="shared" si="3" ref="S3:S33">(B3-H3)/(B3/100)</f>
        <v>24.85207100591716</v>
      </c>
      <c r="T3" s="79">
        <f>(B3-H3+L3)/(B3/100)</f>
        <v>48.5207100591716</v>
      </c>
      <c r="U3" s="13">
        <v>66</v>
      </c>
    </row>
    <row r="4" spans="1:21" ht="12.75">
      <c r="A4" s="72" t="s">
        <v>7</v>
      </c>
      <c r="B4" s="6">
        <v>5</v>
      </c>
      <c r="C4" s="24">
        <v>3</v>
      </c>
      <c r="D4" s="27">
        <f t="shared" si="0"/>
        <v>2</v>
      </c>
      <c r="E4" s="7">
        <v>0</v>
      </c>
      <c r="F4" s="7">
        <v>1</v>
      </c>
      <c r="G4" s="13">
        <v>0</v>
      </c>
      <c r="H4" s="62">
        <f t="shared" si="1"/>
        <v>3</v>
      </c>
      <c r="I4" s="7"/>
      <c r="J4" s="72">
        <f t="shared" si="2"/>
        <v>3</v>
      </c>
      <c r="K4" s="7">
        <v>2</v>
      </c>
      <c r="L4" s="13">
        <v>2</v>
      </c>
      <c r="M4" s="62">
        <f>K4-L4</f>
        <v>0</v>
      </c>
      <c r="N4" s="6"/>
      <c r="O4" s="24"/>
      <c r="P4" s="99"/>
      <c r="Q4" s="76">
        <f>J4-L4-M4-N4-O4-P4</f>
        <v>1</v>
      </c>
      <c r="R4" s="49">
        <f>C4/(B4/100)</f>
        <v>60</v>
      </c>
      <c r="S4" s="56">
        <f t="shared" si="3"/>
        <v>40</v>
      </c>
      <c r="T4" s="51">
        <f aca="true" t="shared" si="4" ref="T4:T33">(B4-H4+L4)/(B4/100)</f>
        <v>80</v>
      </c>
      <c r="U4" s="13"/>
    </row>
    <row r="5" spans="1:21" ht="12.75">
      <c r="A5" s="73" t="s">
        <v>13</v>
      </c>
      <c r="B5" s="31">
        <v>183</v>
      </c>
      <c r="C5" s="32">
        <v>99</v>
      </c>
      <c r="D5" s="33">
        <f t="shared" si="0"/>
        <v>84</v>
      </c>
      <c r="E5" s="21">
        <v>88</v>
      </c>
      <c r="F5" s="17">
        <v>37</v>
      </c>
      <c r="G5" s="17">
        <v>2</v>
      </c>
      <c r="H5" s="63">
        <f t="shared" si="1"/>
        <v>119</v>
      </c>
      <c r="I5" s="21">
        <v>4</v>
      </c>
      <c r="J5" s="73">
        <f t="shared" si="2"/>
        <v>123</v>
      </c>
      <c r="K5" s="156">
        <v>94</v>
      </c>
      <c r="L5" s="95">
        <v>69</v>
      </c>
      <c r="M5" s="135">
        <v>3</v>
      </c>
      <c r="N5" s="31"/>
      <c r="O5" s="32"/>
      <c r="P5" s="126"/>
      <c r="Q5" s="78">
        <f aca="true" t="shared" si="5" ref="Q5:Q32">J5-L5-M5-N5-O5-P5</f>
        <v>51</v>
      </c>
      <c r="R5" s="107">
        <f aca="true" t="shared" si="6" ref="R5:R33">C5/(B5/100)</f>
        <v>54.0983606557377</v>
      </c>
      <c r="S5" s="67">
        <f t="shared" si="3"/>
        <v>34.97267759562841</v>
      </c>
      <c r="T5" s="79">
        <f t="shared" si="4"/>
        <v>72.6775956284153</v>
      </c>
      <c r="U5" s="95">
        <v>72</v>
      </c>
    </row>
    <row r="6" spans="1:21" ht="12.75">
      <c r="A6" s="74" t="s">
        <v>12</v>
      </c>
      <c r="B6" s="12">
        <v>62</v>
      </c>
      <c r="C6" s="30">
        <v>27</v>
      </c>
      <c r="D6" s="34">
        <f t="shared" si="0"/>
        <v>35</v>
      </c>
      <c r="E6" s="22">
        <v>37</v>
      </c>
      <c r="F6" s="18">
        <v>3</v>
      </c>
      <c r="G6" s="18">
        <v>0</v>
      </c>
      <c r="H6" s="64">
        <f t="shared" si="1"/>
        <v>38</v>
      </c>
      <c r="I6" s="22">
        <v>2</v>
      </c>
      <c r="J6" s="74">
        <f t="shared" si="2"/>
        <v>40</v>
      </c>
      <c r="K6" s="157"/>
      <c r="L6" s="97">
        <v>21</v>
      </c>
      <c r="M6" s="136">
        <v>1</v>
      </c>
      <c r="N6" s="12"/>
      <c r="O6" s="30"/>
      <c r="P6" s="127"/>
      <c r="Q6" s="74">
        <f t="shared" si="5"/>
        <v>18</v>
      </c>
      <c r="R6" s="108">
        <f t="shared" si="6"/>
        <v>43.54838709677419</v>
      </c>
      <c r="S6" s="55">
        <f t="shared" si="3"/>
        <v>38.70967741935484</v>
      </c>
      <c r="T6" s="45">
        <f t="shared" si="4"/>
        <v>72.58064516129032</v>
      </c>
      <c r="U6" s="97">
        <v>22</v>
      </c>
    </row>
    <row r="7" spans="1:21" ht="12.75">
      <c r="A7" s="75" t="s">
        <v>11</v>
      </c>
      <c r="B7" s="4">
        <v>17</v>
      </c>
      <c r="C7" s="26">
        <v>12</v>
      </c>
      <c r="D7" s="35">
        <f t="shared" si="0"/>
        <v>5</v>
      </c>
      <c r="E7" s="5">
        <v>6</v>
      </c>
      <c r="F7" s="15">
        <v>0</v>
      </c>
      <c r="G7" s="15">
        <v>0</v>
      </c>
      <c r="H7" s="62">
        <f t="shared" si="1"/>
        <v>5</v>
      </c>
      <c r="I7" s="5">
        <v>1</v>
      </c>
      <c r="J7" s="72">
        <f t="shared" si="2"/>
        <v>6</v>
      </c>
      <c r="K7" s="153">
        <v>58</v>
      </c>
      <c r="L7" s="98">
        <v>0</v>
      </c>
      <c r="M7" s="132">
        <v>0</v>
      </c>
      <c r="N7" s="4"/>
      <c r="O7" s="26"/>
      <c r="P7" s="128"/>
      <c r="Q7" s="72">
        <f t="shared" si="5"/>
        <v>6</v>
      </c>
      <c r="R7" s="109">
        <f t="shared" si="6"/>
        <v>70.58823529411764</v>
      </c>
      <c r="S7" s="67">
        <f t="shared" si="3"/>
        <v>70.58823529411764</v>
      </c>
      <c r="T7" s="79">
        <f t="shared" si="4"/>
        <v>70.58823529411764</v>
      </c>
      <c r="U7" s="98">
        <v>0</v>
      </c>
    </row>
    <row r="8" spans="1:21" ht="12.75">
      <c r="A8" s="72" t="s">
        <v>9</v>
      </c>
      <c r="B8" s="6">
        <v>40</v>
      </c>
      <c r="C8" s="24">
        <v>18</v>
      </c>
      <c r="D8" s="27">
        <f t="shared" si="0"/>
        <v>22</v>
      </c>
      <c r="E8" s="7">
        <v>21</v>
      </c>
      <c r="F8" s="13">
        <v>3</v>
      </c>
      <c r="G8" s="13">
        <v>0</v>
      </c>
      <c r="H8" s="62">
        <f t="shared" si="1"/>
        <v>25</v>
      </c>
      <c r="I8" s="7">
        <v>1</v>
      </c>
      <c r="J8" s="72">
        <f t="shared" si="2"/>
        <v>26</v>
      </c>
      <c r="K8" s="154"/>
      <c r="L8" s="100">
        <v>14</v>
      </c>
      <c r="M8" s="132">
        <v>10</v>
      </c>
      <c r="N8" s="6"/>
      <c r="O8" s="24"/>
      <c r="P8" s="125"/>
      <c r="Q8" s="72">
        <f t="shared" si="5"/>
        <v>2</v>
      </c>
      <c r="R8" s="110">
        <f t="shared" si="6"/>
        <v>45</v>
      </c>
      <c r="S8" s="55">
        <f t="shared" si="3"/>
        <v>37.5</v>
      </c>
      <c r="T8" s="45">
        <f t="shared" si="4"/>
        <v>72.5</v>
      </c>
      <c r="U8" s="100">
        <v>24</v>
      </c>
    </row>
    <row r="9" spans="1:21" ht="12.75">
      <c r="A9" s="76" t="s">
        <v>10</v>
      </c>
      <c r="B9" s="8">
        <v>114</v>
      </c>
      <c r="C9" s="29">
        <v>70</v>
      </c>
      <c r="D9" s="36">
        <f t="shared" si="0"/>
        <v>44</v>
      </c>
      <c r="E9" s="23">
        <v>52</v>
      </c>
      <c r="F9" s="16">
        <v>14</v>
      </c>
      <c r="G9" s="16">
        <v>0</v>
      </c>
      <c r="H9" s="62">
        <f t="shared" si="1"/>
        <v>58</v>
      </c>
      <c r="I9" s="23">
        <v>3</v>
      </c>
      <c r="J9" s="72">
        <f t="shared" si="2"/>
        <v>61</v>
      </c>
      <c r="K9" s="155"/>
      <c r="L9" s="101">
        <v>25</v>
      </c>
      <c r="M9" s="132">
        <v>9</v>
      </c>
      <c r="N9" s="8"/>
      <c r="O9" s="29"/>
      <c r="P9" s="129"/>
      <c r="Q9" s="76">
        <f t="shared" si="5"/>
        <v>27</v>
      </c>
      <c r="R9" s="111">
        <f t="shared" si="6"/>
        <v>61.40350877192983</v>
      </c>
      <c r="S9" s="55">
        <f t="shared" si="3"/>
        <v>49.12280701754386</v>
      </c>
      <c r="T9" s="45">
        <f t="shared" si="4"/>
        <v>71.05263157894737</v>
      </c>
      <c r="U9" s="101">
        <v>34</v>
      </c>
    </row>
    <row r="10" spans="1:21" ht="12.75">
      <c r="A10" s="66" t="s">
        <v>1</v>
      </c>
      <c r="B10" s="37">
        <v>86</v>
      </c>
      <c r="C10" s="38">
        <v>51</v>
      </c>
      <c r="D10" s="39">
        <f t="shared" si="0"/>
        <v>35</v>
      </c>
      <c r="E10" s="10">
        <v>39</v>
      </c>
      <c r="F10" s="10">
        <v>13</v>
      </c>
      <c r="G10" s="19">
        <v>2</v>
      </c>
      <c r="H10" s="41">
        <f t="shared" si="1"/>
        <v>46</v>
      </c>
      <c r="I10" s="10">
        <v>3</v>
      </c>
      <c r="J10" s="66">
        <f t="shared" si="2"/>
        <v>49</v>
      </c>
      <c r="K10" s="10">
        <v>30</v>
      </c>
      <c r="L10" s="19">
        <v>22</v>
      </c>
      <c r="M10" s="66">
        <f>K10-L10</f>
        <v>8</v>
      </c>
      <c r="N10" s="37"/>
      <c r="O10" s="38"/>
      <c r="P10" s="121"/>
      <c r="Q10" s="74">
        <f t="shared" si="5"/>
        <v>19</v>
      </c>
      <c r="R10" s="112">
        <f t="shared" si="6"/>
        <v>59.30232558139535</v>
      </c>
      <c r="S10" s="53">
        <f t="shared" si="3"/>
        <v>46.51162790697674</v>
      </c>
      <c r="T10" s="79">
        <f t="shared" si="4"/>
        <v>72.09302325581396</v>
      </c>
      <c r="U10" s="19">
        <v>30</v>
      </c>
    </row>
    <row r="11" spans="1:21" ht="12.75">
      <c r="A11" s="77" t="s">
        <v>3</v>
      </c>
      <c r="B11" s="40">
        <v>119</v>
      </c>
      <c r="C11" s="42">
        <v>81</v>
      </c>
      <c r="D11" s="43">
        <f t="shared" si="0"/>
        <v>38</v>
      </c>
      <c r="E11" s="3">
        <v>38</v>
      </c>
      <c r="F11" s="3">
        <v>8</v>
      </c>
      <c r="G11" s="20">
        <v>5</v>
      </c>
      <c r="H11" s="62">
        <f t="shared" si="1"/>
        <v>41</v>
      </c>
      <c r="I11" s="3">
        <v>4</v>
      </c>
      <c r="J11" s="72">
        <f t="shared" si="2"/>
        <v>45</v>
      </c>
      <c r="K11" s="3">
        <v>26</v>
      </c>
      <c r="L11" s="20">
        <v>8</v>
      </c>
      <c r="M11" s="62">
        <f>K11-L11</f>
        <v>18</v>
      </c>
      <c r="N11" s="40"/>
      <c r="O11" s="42"/>
      <c r="P11" s="120"/>
      <c r="Q11" s="76">
        <f t="shared" si="5"/>
        <v>19</v>
      </c>
      <c r="R11" s="113">
        <f t="shared" si="6"/>
        <v>68.0672268907563</v>
      </c>
      <c r="S11" s="67">
        <f t="shared" si="3"/>
        <v>65.54621848739497</v>
      </c>
      <c r="T11" s="79">
        <f t="shared" si="4"/>
        <v>72.26890756302521</v>
      </c>
      <c r="U11" s="20"/>
    </row>
    <row r="12" spans="1:21" ht="12.75">
      <c r="A12" s="66" t="s">
        <v>4</v>
      </c>
      <c r="B12" s="37">
        <v>144</v>
      </c>
      <c r="C12" s="38">
        <v>93</v>
      </c>
      <c r="D12" s="39">
        <f t="shared" si="0"/>
        <v>51</v>
      </c>
      <c r="E12" s="10">
        <v>58</v>
      </c>
      <c r="F12" s="10">
        <v>10</v>
      </c>
      <c r="G12" s="19">
        <v>4</v>
      </c>
      <c r="H12" s="41">
        <f t="shared" si="1"/>
        <v>57</v>
      </c>
      <c r="I12" s="10">
        <v>4</v>
      </c>
      <c r="J12" s="66">
        <f t="shared" si="2"/>
        <v>61</v>
      </c>
      <c r="K12" s="10">
        <v>39</v>
      </c>
      <c r="L12" s="19">
        <v>16</v>
      </c>
      <c r="M12" s="66">
        <f>K12-L12</f>
        <v>23</v>
      </c>
      <c r="N12" s="37"/>
      <c r="O12" s="38"/>
      <c r="P12" s="121"/>
      <c r="Q12" s="74">
        <f t="shared" si="5"/>
        <v>22</v>
      </c>
      <c r="R12" s="113">
        <f t="shared" si="6"/>
        <v>64.58333333333334</v>
      </c>
      <c r="S12" s="60">
        <f t="shared" si="3"/>
        <v>60.41666666666667</v>
      </c>
      <c r="T12" s="46">
        <f t="shared" si="4"/>
        <v>71.52777777777779</v>
      </c>
      <c r="U12" s="19"/>
    </row>
    <row r="13" spans="1:21" ht="12.75">
      <c r="A13" s="75" t="s">
        <v>5</v>
      </c>
      <c r="B13" s="4">
        <v>47</v>
      </c>
      <c r="C13" s="26">
        <v>30</v>
      </c>
      <c r="D13" s="35">
        <f t="shared" si="0"/>
        <v>17</v>
      </c>
      <c r="E13" s="5">
        <v>17</v>
      </c>
      <c r="F13" s="15">
        <v>1</v>
      </c>
      <c r="G13" s="15">
        <v>0</v>
      </c>
      <c r="H13" s="62">
        <f t="shared" si="1"/>
        <v>18</v>
      </c>
      <c r="I13" s="7"/>
      <c r="J13" s="72">
        <f t="shared" si="2"/>
        <v>18</v>
      </c>
      <c r="K13" s="153">
        <v>22</v>
      </c>
      <c r="L13" s="100">
        <v>5</v>
      </c>
      <c r="M13" s="132">
        <v>7</v>
      </c>
      <c r="N13" s="4"/>
      <c r="O13" s="26"/>
      <c r="P13" s="117"/>
      <c r="Q13" s="72">
        <f t="shared" si="5"/>
        <v>6</v>
      </c>
      <c r="R13" s="48">
        <f t="shared" si="6"/>
        <v>63.829787234042556</v>
      </c>
      <c r="S13" s="57">
        <f t="shared" si="3"/>
        <v>61.70212765957447</v>
      </c>
      <c r="T13" s="48">
        <f t="shared" si="4"/>
        <v>72.3404255319149</v>
      </c>
      <c r="U13" s="100"/>
    </row>
    <row r="14" spans="1:21" ht="12.75">
      <c r="A14" s="76" t="s">
        <v>36</v>
      </c>
      <c r="B14" s="8">
        <v>29</v>
      </c>
      <c r="C14" s="29">
        <v>17</v>
      </c>
      <c r="D14" s="36">
        <f t="shared" si="0"/>
        <v>12</v>
      </c>
      <c r="E14" s="23">
        <v>10</v>
      </c>
      <c r="F14" s="16">
        <v>3</v>
      </c>
      <c r="G14" s="16">
        <v>1</v>
      </c>
      <c r="H14" s="62">
        <f t="shared" si="1"/>
        <v>14</v>
      </c>
      <c r="I14" s="7"/>
      <c r="J14" s="72">
        <f t="shared" si="2"/>
        <v>14</v>
      </c>
      <c r="K14" s="155"/>
      <c r="L14" s="100">
        <v>6</v>
      </c>
      <c r="M14" s="132">
        <v>4</v>
      </c>
      <c r="N14" s="8"/>
      <c r="O14" s="29"/>
      <c r="P14" s="118"/>
      <c r="Q14" s="76">
        <f t="shared" si="5"/>
        <v>4</v>
      </c>
      <c r="R14" s="114">
        <f t="shared" si="6"/>
        <v>58.62068965517242</v>
      </c>
      <c r="S14" s="56">
        <f t="shared" si="3"/>
        <v>51.724137931034484</v>
      </c>
      <c r="T14" s="47">
        <f t="shared" si="4"/>
        <v>72.41379310344828</v>
      </c>
      <c r="U14" s="100"/>
    </row>
    <row r="15" spans="1:21" ht="12.75">
      <c r="A15" s="73" t="s">
        <v>17</v>
      </c>
      <c r="B15" s="31">
        <v>56</v>
      </c>
      <c r="C15" s="32">
        <v>39</v>
      </c>
      <c r="D15" s="33">
        <f aca="true" t="shared" si="7" ref="D15:D32">B15-C15</f>
        <v>17</v>
      </c>
      <c r="E15" s="21">
        <v>16</v>
      </c>
      <c r="F15" s="17">
        <v>5</v>
      </c>
      <c r="G15" s="17">
        <v>10</v>
      </c>
      <c r="H15" s="63">
        <f t="shared" si="1"/>
        <v>12</v>
      </c>
      <c r="I15" s="21">
        <v>1</v>
      </c>
      <c r="J15" s="73">
        <f t="shared" si="2"/>
        <v>13</v>
      </c>
      <c r="K15" s="156">
        <v>13</v>
      </c>
      <c r="L15" s="95"/>
      <c r="M15" s="130">
        <v>6</v>
      </c>
      <c r="N15" s="31"/>
      <c r="O15" s="32"/>
      <c r="P15" s="96"/>
      <c r="Q15" s="78">
        <f t="shared" si="5"/>
        <v>7</v>
      </c>
      <c r="R15" s="48">
        <f t="shared" si="6"/>
        <v>69.64285714285714</v>
      </c>
      <c r="S15" s="57">
        <f t="shared" si="3"/>
        <v>78.57142857142857</v>
      </c>
      <c r="T15" s="48">
        <f t="shared" si="4"/>
        <v>78.57142857142857</v>
      </c>
      <c r="U15" s="95"/>
    </row>
    <row r="16" spans="1:21" ht="12.75">
      <c r="A16" s="78" t="s">
        <v>14</v>
      </c>
      <c r="B16" s="11">
        <v>35</v>
      </c>
      <c r="C16" s="25">
        <v>25</v>
      </c>
      <c r="D16" s="28">
        <f t="shared" si="7"/>
        <v>10</v>
      </c>
      <c r="E16" s="9">
        <v>9</v>
      </c>
      <c r="F16" s="14">
        <v>0</v>
      </c>
      <c r="G16" s="14">
        <v>4</v>
      </c>
      <c r="H16" s="65">
        <f t="shared" si="1"/>
        <v>6</v>
      </c>
      <c r="I16" s="9"/>
      <c r="J16" s="78">
        <f t="shared" si="2"/>
        <v>6</v>
      </c>
      <c r="K16" s="158"/>
      <c r="L16" s="102"/>
      <c r="M16" s="133">
        <v>2</v>
      </c>
      <c r="N16" s="11"/>
      <c r="O16" s="25"/>
      <c r="P16" s="103"/>
      <c r="Q16" s="78">
        <f t="shared" si="5"/>
        <v>4</v>
      </c>
      <c r="R16" s="106">
        <f t="shared" si="6"/>
        <v>71.42857142857143</v>
      </c>
      <c r="S16" s="52">
        <f t="shared" si="3"/>
        <v>82.85714285714286</v>
      </c>
      <c r="T16" s="49">
        <f t="shared" si="4"/>
        <v>82.85714285714286</v>
      </c>
      <c r="U16" s="102"/>
    </row>
    <row r="17" spans="1:21" ht="12.75">
      <c r="A17" s="78" t="s">
        <v>15</v>
      </c>
      <c r="B17" s="11">
        <v>65</v>
      </c>
      <c r="C17" s="25">
        <v>51</v>
      </c>
      <c r="D17" s="28">
        <f t="shared" si="7"/>
        <v>14</v>
      </c>
      <c r="E17" s="9">
        <v>17</v>
      </c>
      <c r="F17" s="14">
        <v>2</v>
      </c>
      <c r="G17" s="14">
        <v>10</v>
      </c>
      <c r="H17" s="65">
        <f t="shared" si="1"/>
        <v>6</v>
      </c>
      <c r="I17" s="9">
        <v>2</v>
      </c>
      <c r="J17" s="78">
        <f t="shared" si="2"/>
        <v>8</v>
      </c>
      <c r="K17" s="158"/>
      <c r="L17" s="102"/>
      <c r="M17" s="133">
        <v>3</v>
      </c>
      <c r="N17" s="11"/>
      <c r="O17" s="25"/>
      <c r="P17" s="103"/>
      <c r="Q17" s="78">
        <f t="shared" si="5"/>
        <v>5</v>
      </c>
      <c r="R17" s="50">
        <f t="shared" si="6"/>
        <v>78.46153846153845</v>
      </c>
      <c r="S17" s="58">
        <f t="shared" si="3"/>
        <v>90.76923076923076</v>
      </c>
      <c r="T17" s="50">
        <f t="shared" si="4"/>
        <v>90.76923076923076</v>
      </c>
      <c r="U17" s="102"/>
    </row>
    <row r="18" spans="1:21" ht="12.75">
      <c r="A18" s="74" t="s">
        <v>16</v>
      </c>
      <c r="B18" s="12">
        <v>25</v>
      </c>
      <c r="C18" s="30">
        <v>19</v>
      </c>
      <c r="D18" s="34">
        <f t="shared" si="7"/>
        <v>6</v>
      </c>
      <c r="E18" s="22">
        <v>6</v>
      </c>
      <c r="F18" s="18">
        <v>4</v>
      </c>
      <c r="G18" s="18">
        <v>3</v>
      </c>
      <c r="H18" s="64">
        <f t="shared" si="1"/>
        <v>7</v>
      </c>
      <c r="I18" s="22"/>
      <c r="J18" s="74">
        <f t="shared" si="2"/>
        <v>7</v>
      </c>
      <c r="K18" s="157"/>
      <c r="L18" s="97"/>
      <c r="M18" s="131">
        <v>2</v>
      </c>
      <c r="N18" s="12"/>
      <c r="O18" s="30"/>
      <c r="P18" s="119"/>
      <c r="Q18" s="74">
        <f t="shared" si="5"/>
        <v>5</v>
      </c>
      <c r="R18" s="51">
        <f t="shared" si="6"/>
        <v>76</v>
      </c>
      <c r="S18" s="59">
        <f t="shared" si="3"/>
        <v>72</v>
      </c>
      <c r="T18" s="51">
        <f t="shared" si="4"/>
        <v>72</v>
      </c>
      <c r="U18" s="97"/>
    </row>
    <row r="19" spans="1:21" ht="12.75">
      <c r="A19" s="77" t="s">
        <v>8</v>
      </c>
      <c r="B19" s="40">
        <v>241</v>
      </c>
      <c r="C19" s="80">
        <v>177</v>
      </c>
      <c r="D19" s="43">
        <f t="shared" si="7"/>
        <v>64</v>
      </c>
      <c r="E19" s="3">
        <v>78</v>
      </c>
      <c r="F19" s="20">
        <v>6</v>
      </c>
      <c r="G19" s="134">
        <v>45</v>
      </c>
      <c r="H19" s="62">
        <f t="shared" si="1"/>
        <v>25</v>
      </c>
      <c r="I19" s="3">
        <v>14</v>
      </c>
      <c r="J19" s="72">
        <f t="shared" si="2"/>
        <v>39</v>
      </c>
      <c r="K19" s="3">
        <v>23</v>
      </c>
      <c r="L19" s="3"/>
      <c r="M19" s="62">
        <f>K19-L19</f>
        <v>23</v>
      </c>
      <c r="N19" s="40"/>
      <c r="O19" s="42"/>
      <c r="P19" s="122"/>
      <c r="Q19" s="76">
        <f t="shared" si="5"/>
        <v>16</v>
      </c>
      <c r="R19" s="113">
        <f t="shared" si="6"/>
        <v>73.44398340248962</v>
      </c>
      <c r="S19" s="59">
        <f t="shared" si="3"/>
        <v>89.6265560165975</v>
      </c>
      <c r="T19" s="51">
        <f t="shared" si="4"/>
        <v>89.6265560165975</v>
      </c>
      <c r="U19" s="3"/>
    </row>
    <row r="20" spans="1:21" ht="12.75">
      <c r="A20" s="73" t="s">
        <v>19</v>
      </c>
      <c r="B20" s="31">
        <v>204</v>
      </c>
      <c r="C20" s="32">
        <v>134</v>
      </c>
      <c r="D20" s="33">
        <f t="shared" si="7"/>
        <v>70</v>
      </c>
      <c r="E20" s="21">
        <v>60</v>
      </c>
      <c r="F20" s="17">
        <v>4</v>
      </c>
      <c r="G20" s="17">
        <v>32</v>
      </c>
      <c r="H20" s="63">
        <f t="shared" si="1"/>
        <v>42</v>
      </c>
      <c r="I20" s="21">
        <v>11</v>
      </c>
      <c r="J20" s="73">
        <f t="shared" si="2"/>
        <v>53</v>
      </c>
      <c r="K20" s="156">
        <v>24</v>
      </c>
      <c r="L20" s="95"/>
      <c r="M20" s="130">
        <v>18</v>
      </c>
      <c r="N20" s="31"/>
      <c r="O20" s="32"/>
      <c r="P20" s="123"/>
      <c r="Q20" s="78">
        <f t="shared" si="5"/>
        <v>35</v>
      </c>
      <c r="R20" s="48">
        <f t="shared" si="6"/>
        <v>65.68627450980392</v>
      </c>
      <c r="S20" s="58">
        <f t="shared" si="3"/>
        <v>79.41176470588235</v>
      </c>
      <c r="T20" s="50">
        <f t="shared" si="4"/>
        <v>79.41176470588235</v>
      </c>
      <c r="U20" s="95"/>
    </row>
    <row r="21" spans="1:21" ht="12.75">
      <c r="A21" s="74" t="s">
        <v>18</v>
      </c>
      <c r="B21" s="12">
        <v>53</v>
      </c>
      <c r="C21" s="30">
        <v>37</v>
      </c>
      <c r="D21" s="34">
        <f t="shared" si="7"/>
        <v>16</v>
      </c>
      <c r="E21" s="22">
        <v>14</v>
      </c>
      <c r="F21" s="18">
        <v>6</v>
      </c>
      <c r="G21" s="18">
        <v>7</v>
      </c>
      <c r="H21" s="64">
        <f t="shared" si="1"/>
        <v>15</v>
      </c>
      <c r="I21" s="22"/>
      <c r="J21" s="74">
        <f t="shared" si="2"/>
        <v>15</v>
      </c>
      <c r="K21" s="157"/>
      <c r="L21" s="97"/>
      <c r="M21" s="131">
        <v>6</v>
      </c>
      <c r="N21" s="12"/>
      <c r="O21" s="30"/>
      <c r="P21" s="119"/>
      <c r="Q21" s="74">
        <f t="shared" si="5"/>
        <v>9</v>
      </c>
      <c r="R21" s="47">
        <f t="shared" si="6"/>
        <v>69.81132075471697</v>
      </c>
      <c r="S21" s="59">
        <f t="shared" si="3"/>
        <v>71.69811320754717</v>
      </c>
      <c r="T21" s="51">
        <f t="shared" si="4"/>
        <v>71.69811320754717</v>
      </c>
      <c r="U21" s="97"/>
    </row>
    <row r="22" spans="1:21" ht="12.75">
      <c r="A22" s="75" t="s">
        <v>22</v>
      </c>
      <c r="B22" s="4">
        <v>88</v>
      </c>
      <c r="C22" s="26">
        <v>68</v>
      </c>
      <c r="D22" s="35">
        <f t="shared" si="7"/>
        <v>20</v>
      </c>
      <c r="E22" s="5">
        <v>16</v>
      </c>
      <c r="F22" s="15">
        <v>3</v>
      </c>
      <c r="G22" s="15">
        <v>14</v>
      </c>
      <c r="H22" s="62">
        <f t="shared" si="1"/>
        <v>9</v>
      </c>
      <c r="I22" s="5">
        <v>1</v>
      </c>
      <c r="J22" s="72">
        <f t="shared" si="2"/>
        <v>10</v>
      </c>
      <c r="K22" s="153">
        <v>17</v>
      </c>
      <c r="L22" s="98"/>
      <c r="M22" s="132">
        <v>4</v>
      </c>
      <c r="N22" s="4"/>
      <c r="O22" s="26"/>
      <c r="P22" s="117"/>
      <c r="Q22" s="72">
        <f t="shared" si="5"/>
        <v>6</v>
      </c>
      <c r="R22" s="115">
        <f t="shared" si="6"/>
        <v>77.27272727272727</v>
      </c>
      <c r="S22" s="58">
        <f t="shared" si="3"/>
        <v>89.77272727272727</v>
      </c>
      <c r="T22" s="50">
        <f t="shared" si="4"/>
        <v>89.77272727272727</v>
      </c>
      <c r="U22" s="98"/>
    </row>
    <row r="23" spans="1:21" ht="12.75">
      <c r="A23" s="72" t="s">
        <v>35</v>
      </c>
      <c r="B23" s="6">
        <v>22</v>
      </c>
      <c r="C23" s="24">
        <v>15</v>
      </c>
      <c r="D23" s="27">
        <f t="shared" si="7"/>
        <v>7</v>
      </c>
      <c r="E23" s="7">
        <v>7</v>
      </c>
      <c r="F23" s="13">
        <v>0</v>
      </c>
      <c r="G23" s="13">
        <v>5</v>
      </c>
      <c r="H23" s="62">
        <f t="shared" si="1"/>
        <v>2</v>
      </c>
      <c r="I23" s="7"/>
      <c r="J23" s="72">
        <f t="shared" si="2"/>
        <v>2</v>
      </c>
      <c r="K23" s="154"/>
      <c r="L23" s="100"/>
      <c r="M23" s="132">
        <v>0</v>
      </c>
      <c r="N23" s="6"/>
      <c r="O23" s="24"/>
      <c r="P23" s="124"/>
      <c r="Q23" s="72">
        <f t="shared" si="5"/>
        <v>2</v>
      </c>
      <c r="R23" s="49">
        <f t="shared" si="6"/>
        <v>68.18181818181819</v>
      </c>
      <c r="S23" s="58">
        <f t="shared" si="3"/>
        <v>90.9090909090909</v>
      </c>
      <c r="T23" s="50">
        <f t="shared" si="4"/>
        <v>90.9090909090909</v>
      </c>
      <c r="U23" s="100"/>
    </row>
    <row r="24" spans="1:21" ht="12.75">
      <c r="A24" s="72" t="s">
        <v>20</v>
      </c>
      <c r="B24" s="6">
        <v>39</v>
      </c>
      <c r="C24" s="24">
        <v>25</v>
      </c>
      <c r="D24" s="27">
        <f t="shared" si="7"/>
        <v>14</v>
      </c>
      <c r="E24" s="7">
        <v>13</v>
      </c>
      <c r="F24" s="13">
        <v>9</v>
      </c>
      <c r="G24" s="13">
        <v>3</v>
      </c>
      <c r="H24" s="62">
        <f t="shared" si="1"/>
        <v>20</v>
      </c>
      <c r="I24" s="7"/>
      <c r="J24" s="72">
        <f t="shared" si="2"/>
        <v>20</v>
      </c>
      <c r="K24" s="154"/>
      <c r="L24" s="100">
        <v>9</v>
      </c>
      <c r="M24" s="132">
        <v>4</v>
      </c>
      <c r="N24" s="6"/>
      <c r="O24" s="24"/>
      <c r="P24" s="124"/>
      <c r="Q24" s="72">
        <f t="shared" si="5"/>
        <v>7</v>
      </c>
      <c r="R24" s="49">
        <f t="shared" si="6"/>
        <v>64.1025641025641</v>
      </c>
      <c r="S24" s="58">
        <f t="shared" si="3"/>
        <v>48.717948717948715</v>
      </c>
      <c r="T24" s="50">
        <f t="shared" si="4"/>
        <v>71.7948717948718</v>
      </c>
      <c r="U24" s="100"/>
    </row>
    <row r="25" spans="1:21" ht="12.75">
      <c r="A25" s="76" t="s">
        <v>21</v>
      </c>
      <c r="B25" s="8">
        <v>41</v>
      </c>
      <c r="C25" s="29">
        <v>31</v>
      </c>
      <c r="D25" s="36">
        <f t="shared" si="7"/>
        <v>10</v>
      </c>
      <c r="E25" s="23">
        <v>17</v>
      </c>
      <c r="F25" s="16">
        <v>0</v>
      </c>
      <c r="G25" s="16">
        <v>10</v>
      </c>
      <c r="H25" s="62">
        <f t="shared" si="1"/>
        <v>0</v>
      </c>
      <c r="I25" s="23">
        <v>1</v>
      </c>
      <c r="J25" s="72">
        <f t="shared" si="2"/>
        <v>1</v>
      </c>
      <c r="K25" s="155"/>
      <c r="L25" s="101"/>
      <c r="M25" s="132">
        <v>0</v>
      </c>
      <c r="N25" s="8"/>
      <c r="O25" s="29"/>
      <c r="P25" s="118"/>
      <c r="Q25" s="76">
        <f t="shared" si="5"/>
        <v>1</v>
      </c>
      <c r="R25" s="51">
        <f t="shared" si="6"/>
        <v>75.60975609756098</v>
      </c>
      <c r="S25" s="59">
        <f t="shared" si="3"/>
        <v>100</v>
      </c>
      <c r="T25" s="51">
        <f t="shared" si="4"/>
        <v>100</v>
      </c>
      <c r="U25" s="101"/>
    </row>
    <row r="26" spans="1:21" ht="12.75">
      <c r="A26" s="73" t="s">
        <v>24</v>
      </c>
      <c r="B26" s="31">
        <v>82</v>
      </c>
      <c r="C26" s="32">
        <v>52</v>
      </c>
      <c r="D26" s="33">
        <f t="shared" si="7"/>
        <v>30</v>
      </c>
      <c r="E26" s="21">
        <v>25</v>
      </c>
      <c r="F26" s="17">
        <v>4</v>
      </c>
      <c r="G26" s="17">
        <v>2</v>
      </c>
      <c r="H26" s="63">
        <f t="shared" si="1"/>
        <v>32</v>
      </c>
      <c r="I26" s="21">
        <v>1</v>
      </c>
      <c r="J26" s="73">
        <f t="shared" si="2"/>
        <v>33</v>
      </c>
      <c r="K26" s="156">
        <v>11</v>
      </c>
      <c r="L26" s="95">
        <v>11</v>
      </c>
      <c r="M26" s="130">
        <v>0</v>
      </c>
      <c r="N26" s="31"/>
      <c r="O26" s="32"/>
      <c r="P26" s="123"/>
      <c r="Q26" s="78">
        <f t="shared" si="5"/>
        <v>22</v>
      </c>
      <c r="R26" s="48">
        <f t="shared" si="6"/>
        <v>63.41463414634147</v>
      </c>
      <c r="S26" s="58">
        <f t="shared" si="3"/>
        <v>60.97560975609756</v>
      </c>
      <c r="T26" s="50">
        <f t="shared" si="4"/>
        <v>74.39024390243902</v>
      </c>
      <c r="U26" s="95"/>
    </row>
    <row r="27" spans="1:21" ht="12.75">
      <c r="A27" s="74" t="s">
        <v>23</v>
      </c>
      <c r="B27" s="12">
        <v>39</v>
      </c>
      <c r="C27" s="30">
        <v>25</v>
      </c>
      <c r="D27" s="34">
        <f t="shared" si="7"/>
        <v>14</v>
      </c>
      <c r="E27" s="22">
        <v>12</v>
      </c>
      <c r="F27" s="18">
        <v>1</v>
      </c>
      <c r="G27" s="18">
        <v>4</v>
      </c>
      <c r="H27" s="64">
        <f t="shared" si="1"/>
        <v>11</v>
      </c>
      <c r="I27" s="22">
        <v>1</v>
      </c>
      <c r="J27" s="74">
        <f t="shared" si="2"/>
        <v>12</v>
      </c>
      <c r="K27" s="157"/>
      <c r="L27" s="97"/>
      <c r="M27" s="131">
        <v>0</v>
      </c>
      <c r="N27" s="12"/>
      <c r="O27" s="30"/>
      <c r="P27" s="119"/>
      <c r="Q27" s="74">
        <f t="shared" si="5"/>
        <v>12</v>
      </c>
      <c r="R27" s="47">
        <f t="shared" si="6"/>
        <v>64.1025641025641</v>
      </c>
      <c r="S27" s="59">
        <f t="shared" si="3"/>
        <v>71.7948717948718</v>
      </c>
      <c r="T27" s="51">
        <f t="shared" si="4"/>
        <v>71.7948717948718</v>
      </c>
      <c r="U27" s="97"/>
    </row>
    <row r="28" spans="1:21" ht="12.75">
      <c r="A28" s="75" t="s">
        <v>28</v>
      </c>
      <c r="B28" s="4">
        <v>110</v>
      </c>
      <c r="C28" s="26">
        <v>76</v>
      </c>
      <c r="D28" s="35">
        <f t="shared" si="7"/>
        <v>34</v>
      </c>
      <c r="E28" s="5">
        <v>31</v>
      </c>
      <c r="F28" s="15">
        <v>4</v>
      </c>
      <c r="G28" s="15">
        <v>6</v>
      </c>
      <c r="H28" s="62">
        <f t="shared" si="1"/>
        <v>32</v>
      </c>
      <c r="I28" s="5"/>
      <c r="J28" s="72">
        <f t="shared" si="2"/>
        <v>32</v>
      </c>
      <c r="K28" s="153">
        <v>20</v>
      </c>
      <c r="L28" s="98"/>
      <c r="M28" s="132">
        <v>10</v>
      </c>
      <c r="N28" s="4"/>
      <c r="O28" s="26"/>
      <c r="P28" s="117"/>
      <c r="Q28" s="72">
        <f t="shared" si="5"/>
        <v>22</v>
      </c>
      <c r="R28" s="48">
        <f t="shared" si="6"/>
        <v>69.09090909090908</v>
      </c>
      <c r="S28" s="58">
        <f t="shared" si="3"/>
        <v>70.9090909090909</v>
      </c>
      <c r="T28" s="50">
        <f t="shared" si="4"/>
        <v>70.9090909090909</v>
      </c>
      <c r="U28" s="98"/>
    </row>
    <row r="29" spans="1:21" ht="12.75">
      <c r="A29" s="72" t="s">
        <v>25</v>
      </c>
      <c r="B29" s="6">
        <v>29</v>
      </c>
      <c r="C29" s="24">
        <v>23</v>
      </c>
      <c r="D29" s="27">
        <f t="shared" si="7"/>
        <v>6</v>
      </c>
      <c r="E29" s="7">
        <v>7</v>
      </c>
      <c r="F29" s="13">
        <v>3</v>
      </c>
      <c r="G29" s="13">
        <v>1</v>
      </c>
      <c r="H29" s="62">
        <f t="shared" si="1"/>
        <v>8</v>
      </c>
      <c r="I29" s="7">
        <v>1</v>
      </c>
      <c r="J29" s="72">
        <f t="shared" si="2"/>
        <v>9</v>
      </c>
      <c r="K29" s="154"/>
      <c r="L29" s="100"/>
      <c r="M29" s="132">
        <v>3</v>
      </c>
      <c r="N29" s="6"/>
      <c r="O29" s="24"/>
      <c r="P29" s="124"/>
      <c r="Q29" s="72">
        <f t="shared" si="5"/>
        <v>6</v>
      </c>
      <c r="R29" s="50">
        <f t="shared" si="6"/>
        <v>79.3103448275862</v>
      </c>
      <c r="S29" s="58">
        <f t="shared" si="3"/>
        <v>72.41379310344828</v>
      </c>
      <c r="T29" s="50">
        <f t="shared" si="4"/>
        <v>72.41379310344828</v>
      </c>
      <c r="U29" s="100"/>
    </row>
    <row r="30" spans="1:21" ht="12.75">
      <c r="A30" s="72" t="s">
        <v>26</v>
      </c>
      <c r="B30" s="6">
        <v>79</v>
      </c>
      <c r="C30" s="24">
        <v>58</v>
      </c>
      <c r="D30" s="27">
        <f t="shared" si="7"/>
        <v>21</v>
      </c>
      <c r="E30" s="7">
        <v>20</v>
      </c>
      <c r="F30" s="13">
        <v>1</v>
      </c>
      <c r="G30" s="13">
        <v>7</v>
      </c>
      <c r="H30" s="62">
        <f t="shared" si="1"/>
        <v>15</v>
      </c>
      <c r="I30" s="7"/>
      <c r="J30" s="72">
        <f t="shared" si="2"/>
        <v>15</v>
      </c>
      <c r="K30" s="154"/>
      <c r="L30" s="100"/>
      <c r="M30" s="132">
        <v>5</v>
      </c>
      <c r="N30" s="6"/>
      <c r="O30" s="24"/>
      <c r="P30" s="124"/>
      <c r="Q30" s="72">
        <f t="shared" si="5"/>
        <v>10</v>
      </c>
      <c r="R30" s="106">
        <f t="shared" si="6"/>
        <v>73.41772151898734</v>
      </c>
      <c r="S30" s="58">
        <f t="shared" si="3"/>
        <v>81.01265822784809</v>
      </c>
      <c r="T30" s="50">
        <f t="shared" si="4"/>
        <v>81.01265822784809</v>
      </c>
      <c r="U30" s="100"/>
    </row>
    <row r="31" spans="1:21" ht="12.75">
      <c r="A31" s="76" t="s">
        <v>27</v>
      </c>
      <c r="B31" s="8">
        <v>44</v>
      </c>
      <c r="C31" s="29">
        <v>31</v>
      </c>
      <c r="D31" s="36">
        <f t="shared" si="7"/>
        <v>13</v>
      </c>
      <c r="E31" s="23">
        <v>13</v>
      </c>
      <c r="F31" s="16">
        <v>1</v>
      </c>
      <c r="G31" s="16">
        <v>8</v>
      </c>
      <c r="H31" s="62">
        <f t="shared" si="1"/>
        <v>6</v>
      </c>
      <c r="I31" s="23"/>
      <c r="J31" s="72">
        <f t="shared" si="2"/>
        <v>6</v>
      </c>
      <c r="K31" s="155"/>
      <c r="L31" s="101"/>
      <c r="M31" s="132">
        <v>2</v>
      </c>
      <c r="N31" s="8"/>
      <c r="O31" s="29"/>
      <c r="P31" s="118"/>
      <c r="Q31" s="76">
        <f t="shared" si="5"/>
        <v>4</v>
      </c>
      <c r="R31" s="116">
        <f t="shared" si="6"/>
        <v>70.45454545454545</v>
      </c>
      <c r="S31" s="59">
        <f t="shared" si="3"/>
        <v>86.36363636363636</v>
      </c>
      <c r="T31" s="51">
        <f t="shared" si="4"/>
        <v>86.36363636363636</v>
      </c>
      <c r="U31" s="101"/>
    </row>
    <row r="32" spans="1:21" ht="12.75">
      <c r="A32" s="66" t="s">
        <v>37</v>
      </c>
      <c r="B32" s="37">
        <v>14</v>
      </c>
      <c r="C32" s="38">
        <v>4</v>
      </c>
      <c r="D32" s="39">
        <f t="shared" si="7"/>
        <v>10</v>
      </c>
      <c r="E32" s="10">
        <v>0</v>
      </c>
      <c r="F32" s="10">
        <v>0</v>
      </c>
      <c r="G32" s="19">
        <v>0</v>
      </c>
      <c r="H32" s="63">
        <f t="shared" si="1"/>
        <v>10</v>
      </c>
      <c r="I32" s="10"/>
      <c r="J32" s="73">
        <f t="shared" si="2"/>
        <v>10</v>
      </c>
      <c r="K32" s="10">
        <v>0</v>
      </c>
      <c r="L32" s="10">
        <v>0</v>
      </c>
      <c r="M32" s="66">
        <f>K32-L32</f>
        <v>0</v>
      </c>
      <c r="N32" s="37"/>
      <c r="O32" s="38"/>
      <c r="P32" s="105"/>
      <c r="Q32" s="78">
        <f t="shared" si="5"/>
        <v>10</v>
      </c>
      <c r="R32" s="60">
        <f t="shared" si="6"/>
        <v>28.57142857142857</v>
      </c>
      <c r="S32" s="54">
        <f t="shared" si="3"/>
        <v>28.57142857142857</v>
      </c>
      <c r="T32" s="44">
        <f t="shared" si="4"/>
        <v>28.57142857142857</v>
      </c>
      <c r="U32" s="10">
        <v>0</v>
      </c>
    </row>
    <row r="33" spans="1:21" ht="12.75">
      <c r="A33" s="2" t="s">
        <v>42</v>
      </c>
      <c r="B33" s="2">
        <f aca="true" t="shared" si="8" ref="B33:Q33">SUM(B3:B32)</f>
        <v>2281</v>
      </c>
      <c r="C33" s="2">
        <f t="shared" si="8"/>
        <v>1472</v>
      </c>
      <c r="D33" s="2">
        <f t="shared" si="8"/>
        <v>809</v>
      </c>
      <c r="E33" s="2">
        <f t="shared" si="8"/>
        <v>811</v>
      </c>
      <c r="F33" s="2">
        <f t="shared" si="8"/>
        <v>186</v>
      </c>
      <c r="G33" s="2">
        <f t="shared" si="8"/>
        <v>186</v>
      </c>
      <c r="H33" s="82">
        <f t="shared" si="8"/>
        <v>809</v>
      </c>
      <c r="I33" s="82">
        <f t="shared" si="8"/>
        <v>56</v>
      </c>
      <c r="J33" s="2">
        <f t="shared" si="8"/>
        <v>865</v>
      </c>
      <c r="K33" s="2">
        <f t="shared" si="8"/>
        <v>445</v>
      </c>
      <c r="L33" s="2">
        <f t="shared" si="8"/>
        <v>248</v>
      </c>
      <c r="M33" s="2">
        <f t="shared" si="8"/>
        <v>197</v>
      </c>
      <c r="N33" s="2">
        <f t="shared" si="8"/>
        <v>0</v>
      </c>
      <c r="O33" s="2">
        <f t="shared" si="8"/>
        <v>0</v>
      </c>
      <c r="P33" s="2">
        <f t="shared" si="8"/>
        <v>0</v>
      </c>
      <c r="Q33" s="2">
        <f t="shared" si="8"/>
        <v>420</v>
      </c>
      <c r="R33" s="61">
        <f t="shared" si="6"/>
        <v>64.53309951775537</v>
      </c>
      <c r="S33" s="59">
        <f t="shared" si="3"/>
        <v>64.53309951775537</v>
      </c>
      <c r="T33" s="51">
        <f t="shared" si="4"/>
        <v>75.40552389302938</v>
      </c>
      <c r="U33" s="2">
        <f>SUM(U3:U32)</f>
        <v>248</v>
      </c>
    </row>
    <row r="34" spans="1:1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59">
        <f>SUM(L33:M33)</f>
        <v>445</v>
      </c>
      <c r="M34" s="159"/>
      <c r="N34" s="1"/>
      <c r="O34" s="1"/>
      <c r="P34" s="1"/>
      <c r="Q34" s="1"/>
    </row>
    <row r="35" spans="1:17" ht="12.75">
      <c r="A35" s="1"/>
      <c r="B35" s="1"/>
      <c r="C35" s="81" t="s">
        <v>44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3.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46" ht="12.75">
      <c r="A37" s="83" t="s">
        <v>33</v>
      </c>
      <c r="B37" s="84">
        <f>B33</f>
        <v>2281</v>
      </c>
      <c r="C37" s="1"/>
      <c r="D37" s="1"/>
      <c r="E37" s="1"/>
      <c r="F37" s="1"/>
      <c r="G37" s="1"/>
      <c r="H37" s="160" t="s">
        <v>62</v>
      </c>
      <c r="I37" s="161"/>
      <c r="J37" s="161"/>
      <c r="K37" s="161"/>
      <c r="L37" s="161"/>
      <c r="M37" s="161"/>
      <c r="N37" s="161"/>
      <c r="O37" s="161"/>
      <c r="P37" s="161"/>
      <c r="Q37" s="161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</row>
    <row r="38" spans="1:46" ht="12.75">
      <c r="A38" s="85" t="s">
        <v>0</v>
      </c>
      <c r="B38" s="86">
        <f>C33</f>
        <v>1472</v>
      </c>
      <c r="C38" s="1"/>
      <c r="D38" s="1"/>
      <c r="E38" s="1"/>
      <c r="F38" s="1"/>
      <c r="G38" s="1"/>
      <c r="H38" s="163" t="s">
        <v>63</v>
      </c>
      <c r="I38" s="161"/>
      <c r="J38" s="161"/>
      <c r="K38" s="161"/>
      <c r="L38" s="161"/>
      <c r="M38" s="161"/>
      <c r="N38" s="161"/>
      <c r="O38" s="161"/>
      <c r="P38" s="161"/>
      <c r="Q38" s="161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</row>
    <row r="39" spans="1:46" ht="13.5" thickBot="1">
      <c r="A39" s="90" t="s">
        <v>34</v>
      </c>
      <c r="B39" s="91">
        <f>D33</f>
        <v>809</v>
      </c>
      <c r="C39" s="1"/>
      <c r="D39" s="1"/>
      <c r="E39" s="1"/>
      <c r="F39" s="1"/>
      <c r="G39" s="1"/>
      <c r="H39" s="163" t="s">
        <v>64</v>
      </c>
      <c r="I39" s="161"/>
      <c r="J39" s="161"/>
      <c r="K39" s="161"/>
      <c r="L39" s="161"/>
      <c r="M39" s="161"/>
      <c r="N39" s="161"/>
      <c r="O39" s="161"/>
      <c r="P39" s="161"/>
      <c r="Q39" s="161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</row>
    <row r="40" spans="1:46" ht="12.75">
      <c r="A40" s="93" t="s">
        <v>45</v>
      </c>
      <c r="B40" s="94">
        <f>I33</f>
        <v>56</v>
      </c>
      <c r="C40" s="1"/>
      <c r="D40" s="1"/>
      <c r="E40" s="1"/>
      <c r="F40" s="1"/>
      <c r="G40" s="1"/>
      <c r="H40" s="162" t="s">
        <v>65</v>
      </c>
      <c r="I40" s="161"/>
      <c r="J40" s="161"/>
      <c r="K40" s="161"/>
      <c r="L40" s="161"/>
      <c r="M40" s="161"/>
      <c r="N40" s="161"/>
      <c r="O40" s="161"/>
      <c r="P40" s="161"/>
      <c r="Q40" s="161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</row>
    <row r="41" spans="1:46" ht="13.5" thickBot="1">
      <c r="A41" s="90" t="s">
        <v>34</v>
      </c>
      <c r="B41" s="91">
        <f>B39+B40</f>
        <v>865</v>
      </c>
      <c r="C41" s="1"/>
      <c r="D41" s="1"/>
      <c r="E41" s="1"/>
      <c r="F41" s="1"/>
      <c r="G41" s="1"/>
      <c r="H41" s="162"/>
      <c r="I41" s="161"/>
      <c r="J41" s="161"/>
      <c r="K41" s="161"/>
      <c r="L41" s="161"/>
      <c r="M41" s="161"/>
      <c r="N41" s="161"/>
      <c r="O41" s="161"/>
      <c r="P41" s="161"/>
      <c r="Q41" s="161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</row>
    <row r="42" spans="1:46" ht="12.75">
      <c r="A42" s="92" t="s">
        <v>47</v>
      </c>
      <c r="B42" s="88">
        <f>-(N33+O33)</f>
        <v>0</v>
      </c>
      <c r="C42" s="1"/>
      <c r="D42" s="1"/>
      <c r="E42" s="1"/>
      <c r="F42" s="1"/>
      <c r="G42" s="1"/>
      <c r="H42" s="160" t="s">
        <v>59</v>
      </c>
      <c r="I42" s="161"/>
      <c r="J42" s="161"/>
      <c r="K42" s="161"/>
      <c r="L42" s="161"/>
      <c r="M42" s="161"/>
      <c r="N42" s="161"/>
      <c r="O42" s="161"/>
      <c r="P42" s="161"/>
      <c r="Q42" s="161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</row>
    <row r="43" spans="1:46" ht="12.75">
      <c r="A43" s="87" t="s">
        <v>48</v>
      </c>
      <c r="B43" s="88">
        <f>P33</f>
        <v>0</v>
      </c>
      <c r="C43" s="104" t="e">
        <f>B43/(B42/100)</f>
        <v>#DIV/0!</v>
      </c>
      <c r="D43" s="1" t="s">
        <v>55</v>
      </c>
      <c r="E43" s="1">
        <v>1109</v>
      </c>
      <c r="F43" s="1"/>
      <c r="G43" s="1"/>
      <c r="H43" s="163" t="s">
        <v>58</v>
      </c>
      <c r="I43" s="161"/>
      <c r="J43" s="161"/>
      <c r="K43" s="161"/>
      <c r="L43" s="161"/>
      <c r="M43" s="161"/>
      <c r="N43" s="161"/>
      <c r="O43" s="161"/>
      <c r="P43" s="161"/>
      <c r="Q43" s="161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</row>
    <row r="44" spans="1:46" ht="13.5" thickBot="1">
      <c r="A44" s="90" t="s">
        <v>34</v>
      </c>
      <c r="B44" s="91">
        <f>B41+B42-B43</f>
        <v>865</v>
      </c>
      <c r="C44" s="1"/>
      <c r="D44" s="1"/>
      <c r="E44" s="1"/>
      <c r="F44" s="1"/>
      <c r="G44" s="1"/>
      <c r="H44" s="163"/>
      <c r="I44" s="161"/>
      <c r="J44" s="161"/>
      <c r="K44" s="161"/>
      <c r="L44" s="161"/>
      <c r="M44" s="161"/>
      <c r="N44" s="161"/>
      <c r="O44" s="161"/>
      <c r="P44" s="161"/>
      <c r="Q44" s="161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</row>
    <row r="45" spans="1:46" ht="12.75">
      <c r="A45" s="89" t="s">
        <v>49</v>
      </c>
      <c r="B45" s="86">
        <f>K33</f>
        <v>445</v>
      </c>
      <c r="C45" s="1"/>
      <c r="D45" s="1"/>
      <c r="E45" s="1"/>
      <c r="F45" s="1"/>
      <c r="G45" s="1"/>
      <c r="H45" s="160" t="s">
        <v>57</v>
      </c>
      <c r="I45" s="161"/>
      <c r="J45" s="161"/>
      <c r="K45" s="161"/>
      <c r="L45" s="161"/>
      <c r="M45" s="161"/>
      <c r="N45" s="161"/>
      <c r="O45" s="161"/>
      <c r="P45" s="161"/>
      <c r="Q45" s="161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</row>
    <row r="46" spans="1:46" ht="13.5" thickBot="1">
      <c r="A46" s="90" t="s">
        <v>34</v>
      </c>
      <c r="B46" s="91">
        <f>B44-B45</f>
        <v>420</v>
      </c>
      <c r="H46" s="163" t="s">
        <v>60</v>
      </c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</row>
    <row r="47" spans="1:46" ht="12.75">
      <c r="A47" s="93" t="s">
        <v>50</v>
      </c>
      <c r="B47" s="94">
        <v>40</v>
      </c>
      <c r="H47" s="163" t="s">
        <v>61</v>
      </c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</row>
    <row r="48" spans="1:46" ht="13.5" thickBot="1">
      <c r="A48" s="90" t="s">
        <v>34</v>
      </c>
      <c r="B48" s="91">
        <f>B46+B47</f>
        <v>460</v>
      </c>
      <c r="H48" s="163" t="s">
        <v>66</v>
      </c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</row>
    <row r="49" spans="8:46" ht="12.75"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</row>
  </sheetData>
  <mergeCells count="26">
    <mergeCell ref="K28:K31"/>
    <mergeCell ref="K15:K18"/>
    <mergeCell ref="K20:K21"/>
    <mergeCell ref="L34:M34"/>
    <mergeCell ref="R1:R2"/>
    <mergeCell ref="Q1:Q2"/>
    <mergeCell ref="K22:K25"/>
    <mergeCell ref="K26:K27"/>
    <mergeCell ref="K5:K6"/>
    <mergeCell ref="K7:K9"/>
    <mergeCell ref="K13:K14"/>
    <mergeCell ref="A1:A2"/>
    <mergeCell ref="J1:J2"/>
    <mergeCell ref="I1:I2"/>
    <mergeCell ref="H1:H2"/>
    <mergeCell ref="E1:G1"/>
    <mergeCell ref="U1:U2"/>
    <mergeCell ref="D1:D2"/>
    <mergeCell ref="C1:C2"/>
    <mergeCell ref="B1:B2"/>
    <mergeCell ref="N1:P1"/>
    <mergeCell ref="M1:M2"/>
    <mergeCell ref="L1:L2"/>
    <mergeCell ref="K1:K2"/>
    <mergeCell ref="T1:T2"/>
    <mergeCell ref="S1:S2"/>
  </mergeCells>
  <printOptions/>
  <pageMargins left="0.19" right="0.28" top="0.63" bottom="0.86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Angelo</cp:lastModifiedBy>
  <cp:lastPrinted>2004-10-17T14:00:07Z</cp:lastPrinted>
  <dcterms:created xsi:type="dcterms:W3CDTF">2003-04-22T16:33:39Z</dcterms:created>
  <dcterms:modified xsi:type="dcterms:W3CDTF">2004-10-17T14:02:22Z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-403335270</vt:i4>
  </property>
  <property fmtid="{D5CDD505-2E9C-101B-9397-08002B2CF9AE}" pid="3" name="_EmailSubject">
    <vt:lpwstr>concorso</vt:lpwstr>
  </property>
  <property fmtid="{D5CDD505-2E9C-101B-9397-08002B2CF9AE}" pid="4" name="_AuthorEmail">
    <vt:lpwstr>stebotte@freemail.it</vt:lpwstr>
  </property>
  <property fmtid="{D5CDD505-2E9C-101B-9397-08002B2CF9AE}" pid="5" name="_AuthorEmailDisplayName">
    <vt:lpwstr>ste</vt:lpwstr>
  </property>
  <property fmtid="{D5CDD505-2E9C-101B-9397-08002B2CF9AE}" pid="6" name="_ReviewingToolsShownOnce">
    <vt:lpwstr/>
  </property>
</Properties>
</file>