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8445" activeTab="0"/>
  </bookViews>
  <sheets>
    <sheet name="Ripartizione" sheetId="1" r:id="rId1"/>
    <sheet name=" Cassa Pensione e Irpef" sheetId="2" r:id="rId2"/>
    <sheet name="Calcolo indice di ponderazione" sheetId="3" r:id="rId3"/>
  </sheets>
  <externalReferences>
    <externalReference r:id="rId6"/>
  </externalReferences>
  <definedNames>
    <definedName name="_xlnm.Print_Area" localSheetId="1">' Cassa Pensione e Irpef'!$B$2:$L$67</definedName>
    <definedName name="_xlnm.Print_Area" localSheetId="0">'Ripartizione'!$B$2:$K$75</definedName>
    <definedName name="Macrnuova">'[1]Macro1'!$A$1</definedName>
    <definedName name="Macro1">#REF!</definedName>
    <definedName name="Macro10">#REF!</definedName>
    <definedName name="Macro11">#REF!</definedName>
    <definedName name="Macro15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</definedNames>
  <calcPr fullCalcOnLoad="1"/>
</workbook>
</file>

<file path=xl/comments1.xml><?xml version="1.0" encoding="utf-8"?>
<comments xmlns="http://schemas.openxmlformats.org/spreadsheetml/2006/main">
  <authors>
    <author>Rizzo</author>
  </authors>
  <commentList>
    <comment ref="D10" authorId="0">
      <text>
        <r>
          <rPr>
            <b/>
            <i/>
            <sz val="8"/>
            <color indexed="10"/>
            <rFont val="Tahoma"/>
            <family val="2"/>
          </rPr>
          <t>G. R.</t>
        </r>
        <r>
          <rPr>
            <b/>
            <sz val="8"/>
            <color indexed="10"/>
            <rFont val="Tahoma"/>
            <family val="2"/>
          </rPr>
          <t>:</t>
        </r>
        <r>
          <rPr>
            <i/>
            <sz val="8"/>
            <color indexed="10"/>
            <rFont val="Tahoma"/>
            <family val="2"/>
          </rPr>
          <t xml:space="preserve">
Inserire il numero dei partecipanti al riparto</t>
        </r>
      </text>
    </comment>
    <comment ref="D11" authorId="0">
      <text>
        <r>
          <rPr>
            <b/>
            <i/>
            <sz val="8"/>
            <color indexed="10"/>
            <rFont val="Tahoma"/>
            <family val="2"/>
          </rPr>
          <t>G. R.</t>
        </r>
        <r>
          <rPr>
            <b/>
            <sz val="8"/>
            <color indexed="10"/>
            <rFont val="Tahoma"/>
            <family val="2"/>
          </rPr>
          <t>:</t>
        </r>
        <r>
          <rPr>
            <i/>
            <sz val="8"/>
            <color indexed="10"/>
            <rFont val="Tahoma"/>
            <family val="2"/>
          </rPr>
          <t xml:space="preserve">
Inserire il numero dei partecipanti al riparto</t>
        </r>
      </text>
    </comment>
    <comment ref="D12" authorId="0">
      <text>
        <r>
          <rPr>
            <b/>
            <i/>
            <sz val="8"/>
            <color indexed="10"/>
            <rFont val="Tahoma"/>
            <family val="2"/>
          </rPr>
          <t>G. R.</t>
        </r>
        <r>
          <rPr>
            <b/>
            <sz val="8"/>
            <color indexed="10"/>
            <rFont val="Tahoma"/>
            <family val="2"/>
          </rPr>
          <t>:</t>
        </r>
        <r>
          <rPr>
            <i/>
            <sz val="8"/>
            <color indexed="10"/>
            <rFont val="Tahoma"/>
            <family val="2"/>
          </rPr>
          <t xml:space="preserve">
Inserire il numero dei partecipanti al riparto</t>
        </r>
      </text>
    </comment>
    <comment ref="D13" authorId="0">
      <text>
        <r>
          <rPr>
            <b/>
            <i/>
            <sz val="8"/>
            <color indexed="10"/>
            <rFont val="Tahoma"/>
            <family val="2"/>
          </rPr>
          <t>G. R.</t>
        </r>
        <r>
          <rPr>
            <b/>
            <sz val="8"/>
            <color indexed="10"/>
            <rFont val="Tahoma"/>
            <family val="2"/>
          </rPr>
          <t>:</t>
        </r>
        <r>
          <rPr>
            <i/>
            <sz val="8"/>
            <color indexed="10"/>
            <rFont val="Tahoma"/>
            <family val="2"/>
          </rPr>
          <t xml:space="preserve">
Inserire il numero dei partecipanti al riparto</t>
        </r>
      </text>
    </comment>
    <comment ref="D8" authorId="0">
      <text>
        <r>
          <rPr>
            <b/>
            <i/>
            <sz val="8"/>
            <color indexed="10"/>
            <rFont val="Tahoma"/>
            <family val="2"/>
          </rPr>
          <t>G.R.</t>
        </r>
        <r>
          <rPr>
            <b/>
            <sz val="8"/>
            <color indexed="10"/>
            <rFont val="Tahoma"/>
            <family val="2"/>
          </rPr>
          <t xml:space="preserve">:      Digitare:
  C    per tassazione corrente 
  S    per tassazione separata
</t>
        </r>
        <r>
          <rPr>
            <b/>
            <u val="single"/>
            <sz val="8"/>
            <color indexed="10"/>
            <rFont val="Tahoma"/>
            <family val="2"/>
          </rPr>
          <t>Attenzione:</t>
        </r>
        <r>
          <rPr>
            <b/>
            <sz val="8"/>
            <color indexed="10"/>
            <rFont val="Tahoma"/>
            <family val="2"/>
          </rPr>
          <t xml:space="preserve"> la digitazione dell'una o dell'altra lettera influisce sul calcolo dell'irpef
</t>
        </r>
      </text>
    </comment>
  </commentList>
</comments>
</file>

<file path=xl/sharedStrings.xml><?xml version="1.0" encoding="utf-8"?>
<sst xmlns="http://schemas.openxmlformats.org/spreadsheetml/2006/main" count="184" uniqueCount="71">
  <si>
    <t>Bimestre</t>
  </si>
  <si>
    <t>Importo Liquidato</t>
  </si>
  <si>
    <t>3% spese di ufficio</t>
  </si>
  <si>
    <t>Importo netto</t>
  </si>
  <si>
    <t>Importo pro capite</t>
  </si>
  <si>
    <t>Tassazione Irpef</t>
  </si>
  <si>
    <t>Ufficiali Giudiziari C1</t>
  </si>
  <si>
    <t>Ufficiali Giudiziari B3</t>
  </si>
  <si>
    <t>Nominativo</t>
  </si>
  <si>
    <t>Area</t>
  </si>
  <si>
    <t>Versamento Erario gg. Sciopero</t>
  </si>
  <si>
    <t>Ripartizione Residuo</t>
  </si>
  <si>
    <t>Presenza</t>
  </si>
  <si>
    <t>B3</t>
  </si>
  <si>
    <t xml:space="preserve">Totali </t>
  </si>
  <si>
    <t>C1</t>
  </si>
  <si>
    <t>Versamento  Erario gg. Sciopero</t>
  </si>
  <si>
    <t>Calcolo indice di ponderazione con base stipendio tabellare Ufficiale Giudiziario B3</t>
  </si>
  <si>
    <t>Posizione economica</t>
  </si>
  <si>
    <t>Stipendio tabellare</t>
  </si>
  <si>
    <t>Indice Ponderazione</t>
  </si>
  <si>
    <t>C3</t>
  </si>
  <si>
    <t>C1/S</t>
  </si>
  <si>
    <t>C2</t>
  </si>
  <si>
    <t>B3/S</t>
  </si>
  <si>
    <t>Verifica</t>
  </si>
  <si>
    <t>Somma Netta Assegnata</t>
  </si>
  <si>
    <t>Residui da Ripartire</t>
  </si>
  <si>
    <t>Totale Spese di Ufficio</t>
  </si>
  <si>
    <t>Il Dirigente</t>
  </si>
  <si>
    <t>By G. R.</t>
  </si>
  <si>
    <t>giallo</t>
  </si>
  <si>
    <t xml:space="preserve">         celeste</t>
  </si>
  <si>
    <t>Ufficiali Giudiziari C1 S</t>
  </si>
  <si>
    <t>Ufficiali Giudiziari B3 S</t>
  </si>
  <si>
    <t>C1 S</t>
  </si>
  <si>
    <t>B3 S</t>
  </si>
  <si>
    <t>RIPARTIZIONE PERCENTUALE</t>
  </si>
  <si>
    <t>Totali</t>
  </si>
  <si>
    <t>Somma Netta Ripartita (aventi diritto + Erario)</t>
  </si>
  <si>
    <t>Assenza per eventuale Sciopero</t>
  </si>
  <si>
    <t>Importo Bimestrale al Netto 3%</t>
  </si>
  <si>
    <t>Importo Spettante</t>
  </si>
  <si>
    <t>Residuo da Ripartire</t>
  </si>
  <si>
    <t>Totale da Percepire</t>
  </si>
  <si>
    <t>Somma Residua Ripartita per posizione economica</t>
  </si>
  <si>
    <t>Presenze complessive  rapportate all'indice di ponderazione</t>
  </si>
  <si>
    <t>Organico</t>
  </si>
  <si>
    <t>I^ / 2004</t>
  </si>
  <si>
    <t>Foglio protetto per evitare accidentali modifiche delle formule.   E' possibile inserire i dati nelle celle evidenziate in</t>
  </si>
  <si>
    <t xml:space="preserve">La ripartizione è formulata come da direttive ministeriali:                    versamento all'erario delle  quote  relative ad eventuali  giornate di sciopero e suddivisione dei residui tra tutti gli ufficiali giudiziari componenti l'ufficio indipendentemente dalla categoria che ha prodotto il residuo stesso con l'assenza. </t>
  </si>
  <si>
    <t>Calcolo Contributi e Irpef</t>
  </si>
  <si>
    <t>Aliquote Irpef</t>
  </si>
  <si>
    <t>Media</t>
  </si>
  <si>
    <t>Max</t>
  </si>
  <si>
    <t>Contributi</t>
  </si>
  <si>
    <t>Cassa Pensione</t>
  </si>
  <si>
    <t>Fondo di Credito</t>
  </si>
  <si>
    <t xml:space="preserve">Totale </t>
  </si>
  <si>
    <t>Imponibile</t>
  </si>
  <si>
    <t>Irpef</t>
  </si>
  <si>
    <t>Netto Percepito</t>
  </si>
  <si>
    <t>Cassa pensione</t>
  </si>
  <si>
    <t>%</t>
  </si>
  <si>
    <t>Fondo credito</t>
  </si>
  <si>
    <t>Aliquote Contributive</t>
  </si>
  <si>
    <t>C</t>
  </si>
  <si>
    <t>tabellare nelle celle evidenziate in</t>
  </si>
  <si>
    <t xml:space="preserve">Foglio protetto per evitare accidentali modifiche delle formule.                                      E' possibile inserire eventuali variazioni contrattuali dello  stipendio </t>
  </si>
  <si>
    <t>Versione Aggiornata 1</t>
  </si>
  <si>
    <t>UNEP  - DIRIGENZA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</si>
</sst>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mmmm\-yy"/>
    <numFmt numFmtId="172" formatCode="00000"/>
    <numFmt numFmtId="173" formatCode="d\ mmmm\ yyyy"/>
    <numFmt numFmtId="174" formatCode="d/m/yyyy"/>
    <numFmt numFmtId="175" formatCode="0_ ;\-0\ "/>
    <numFmt numFmtId="176" formatCode="_-[$€-2]\ * #,##0.00_-;\-[$€-2]\ * #,##0.00_-;_-[$€-2]\ * &quot;-&quot;??_-"/>
    <numFmt numFmtId="177" formatCode="dd/mm/yy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mm"/>
    <numFmt numFmtId="182" formatCode="mmm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#,##0.0"/>
    <numFmt numFmtId="187" formatCode="0.0%"/>
    <numFmt numFmtId="188" formatCode="_-* #,##0.000_-;\-* #,##0.000_-;_-* &quot;-&quot;??_-;_-@_-"/>
    <numFmt numFmtId="189" formatCode="_-* #,##0.0000_-;\-* #,##0.0000_-;_-* &quot;-&quot;??_-;_-@_-"/>
    <numFmt numFmtId="190" formatCode="_-* #,##0_-;\-* #,##0_-;_-* &quot;-&quot;??_-;_-@_-"/>
    <numFmt numFmtId="191" formatCode="_-* #,##0.0_-;\-* #,##0.0_-;_-* &quot;-&quot;??_-;_-@_-"/>
    <numFmt numFmtId="192" formatCode="_-* #,##0.0000_-;\-* #,##0.0000_-;_-* &quot;-&quot;????_-;_-@_-"/>
    <numFmt numFmtId="193" formatCode="yyyy"/>
  </numFmts>
  <fonts count="31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6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i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48"/>
      <name val="Times New Roman"/>
      <family val="0"/>
    </font>
    <font>
      <b/>
      <sz val="8"/>
      <color indexed="12"/>
      <name val="Times New Roman"/>
      <family val="1"/>
    </font>
    <font>
      <b/>
      <sz val="7"/>
      <name val="Times New Roman"/>
      <family val="1"/>
    </font>
    <font>
      <b/>
      <sz val="6"/>
      <color indexed="17"/>
      <name val="Times New Roman"/>
      <family val="1"/>
    </font>
    <font>
      <b/>
      <i/>
      <sz val="12"/>
      <name val="Times New Roman"/>
      <family val="1"/>
    </font>
    <font>
      <b/>
      <sz val="8"/>
      <color indexed="10"/>
      <name val="Tahoma"/>
      <family val="2"/>
    </font>
    <font>
      <b/>
      <i/>
      <sz val="8"/>
      <color indexed="10"/>
      <name val="Tahoma"/>
      <family val="2"/>
    </font>
    <font>
      <i/>
      <sz val="8"/>
      <color indexed="10"/>
      <name val="Tahoma"/>
      <family val="2"/>
    </font>
    <font>
      <b/>
      <i/>
      <sz val="8"/>
      <color indexed="10"/>
      <name val="Rockwell Extra Bold"/>
      <family val="1"/>
    </font>
    <font>
      <b/>
      <u val="single"/>
      <sz val="8"/>
      <color indexed="10"/>
      <name val="Tahoma"/>
      <family val="2"/>
    </font>
    <font>
      <b/>
      <sz val="8"/>
      <color indexed="13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0"/>
      <name val="Times New Roman"/>
      <family val="0"/>
    </font>
    <font>
      <b/>
      <sz val="11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medium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2" borderId="0" xfId="0" applyFill="1" applyAlignment="1">
      <alignment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4" fillId="0" borderId="0" xfId="0" applyFont="1" applyAlignment="1">
      <alignment/>
    </xf>
    <xf numFmtId="0" fontId="14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5" borderId="1" xfId="0" applyFont="1" applyFill="1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180" fontId="5" fillId="6" borderId="1" xfId="19" applyNumberFormat="1" applyFont="1" applyFill="1" applyBorder="1" applyAlignment="1" applyProtection="1">
      <alignment/>
      <protection locked="0"/>
    </xf>
    <xf numFmtId="180" fontId="5" fillId="6" borderId="8" xfId="19" applyNumberFormat="1" applyFont="1" applyFill="1" applyBorder="1" applyAlignment="1" applyProtection="1">
      <alignment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43" fontId="6" fillId="7" borderId="0" xfId="18" applyFont="1" applyFill="1" applyAlignment="1" applyProtection="1">
      <alignment/>
      <protection hidden="1"/>
    </xf>
    <xf numFmtId="43" fontId="6" fillId="7" borderId="0" xfId="0" applyNumberFormat="1" applyFont="1" applyFill="1" applyAlignment="1" applyProtection="1">
      <alignment/>
      <protection hidden="1"/>
    </xf>
    <xf numFmtId="180" fontId="6" fillId="5" borderId="3" xfId="19" applyNumberFormat="1" applyFont="1" applyFill="1" applyBorder="1" applyAlignment="1" applyProtection="1">
      <alignment/>
      <protection hidden="1"/>
    </xf>
    <xf numFmtId="180" fontId="6" fillId="5" borderId="9" xfId="19" applyNumberFormat="1" applyFont="1" applyFill="1" applyBorder="1" applyAlignment="1" applyProtection="1">
      <alignment/>
      <protection hidden="1"/>
    </xf>
    <xf numFmtId="180" fontId="6" fillId="5" borderId="5" xfId="19" applyNumberFormat="1" applyFont="1" applyFill="1" applyBorder="1" applyAlignment="1" applyProtection="1">
      <alignment/>
      <protection hidden="1"/>
    </xf>
    <xf numFmtId="180" fontId="6" fillId="5" borderId="10" xfId="19" applyNumberFormat="1" applyFont="1" applyFill="1" applyBorder="1" applyAlignment="1" applyProtection="1">
      <alignment/>
      <protection hidden="1"/>
    </xf>
    <xf numFmtId="180" fontId="6" fillId="5" borderId="7" xfId="19" applyNumberFormat="1" applyFont="1" applyFill="1" applyBorder="1" applyAlignment="1" applyProtection="1">
      <alignment/>
      <protection hidden="1"/>
    </xf>
    <xf numFmtId="180" fontId="6" fillId="5" borderId="11" xfId="19" applyNumberFormat="1" applyFont="1" applyFill="1" applyBorder="1" applyAlignment="1" applyProtection="1">
      <alignment/>
      <protection hidden="1"/>
    </xf>
    <xf numFmtId="0" fontId="5" fillId="7" borderId="0" xfId="0" applyFont="1" applyFill="1" applyAlignment="1" applyProtection="1">
      <alignment/>
      <protection hidden="1"/>
    </xf>
    <xf numFmtId="180" fontId="6" fillId="7" borderId="0" xfId="19" applyNumberFormat="1" applyFont="1" applyFill="1" applyAlignment="1" applyProtection="1">
      <alignment/>
      <protection hidden="1"/>
    </xf>
    <xf numFmtId="0" fontId="6" fillId="7" borderId="0" xfId="0" applyFont="1" applyFill="1" applyBorder="1" applyAlignment="1" applyProtection="1">
      <alignment horizontal="left" vertical="center" wrapText="1"/>
      <protection hidden="1"/>
    </xf>
    <xf numFmtId="0" fontId="6" fillId="7" borderId="0" xfId="0" applyFont="1" applyFill="1" applyBorder="1" applyAlignment="1" applyProtection="1">
      <alignment horizontal="center" vertical="center" wrapText="1"/>
      <protection hidden="1"/>
    </xf>
    <xf numFmtId="43" fontId="6" fillId="7" borderId="0" xfId="18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/>
      <protection/>
    </xf>
    <xf numFmtId="0" fontId="5" fillId="5" borderId="5" xfId="0" applyFont="1" applyFill="1" applyBorder="1" applyAlignment="1" applyProtection="1">
      <alignment horizontal="center"/>
      <protection/>
    </xf>
    <xf numFmtId="0" fontId="5" fillId="5" borderId="7" xfId="0" applyFont="1" applyFill="1" applyBorder="1" applyAlignment="1" applyProtection="1">
      <alignment horizontal="center"/>
      <protection/>
    </xf>
    <xf numFmtId="0" fontId="5" fillId="5" borderId="12" xfId="0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center"/>
      <protection/>
    </xf>
    <xf numFmtId="0" fontId="18" fillId="7" borderId="0" xfId="0" applyFont="1" applyFill="1" applyAlignment="1" applyProtection="1">
      <alignment horizontal="center"/>
      <protection locked="0"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2" fillId="7" borderId="0" xfId="0" applyFont="1" applyFill="1" applyAlignment="1">
      <alignment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5" fillId="2" borderId="1" xfId="0" applyFont="1" applyFill="1" applyBorder="1" applyAlignment="1">
      <alignment horizontal="center"/>
    </xf>
    <xf numFmtId="0" fontId="9" fillId="6" borderId="14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4" fillId="6" borderId="0" xfId="0" applyFont="1" applyFill="1" applyBorder="1" applyAlignment="1">
      <alignment/>
    </xf>
    <xf numFmtId="0" fontId="22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6" fillId="2" borderId="15" xfId="0" applyFont="1" applyFill="1" applyBorder="1" applyAlignment="1" applyProtection="1">
      <alignment/>
      <protection hidden="1"/>
    </xf>
    <xf numFmtId="180" fontId="5" fillId="2" borderId="13" xfId="19" applyNumberFormat="1" applyFont="1" applyFill="1" applyBorder="1" applyAlignment="1" applyProtection="1">
      <alignment/>
      <protection hidden="1"/>
    </xf>
    <xf numFmtId="4" fontId="10" fillId="7" borderId="0" xfId="18" applyNumberFormat="1" applyFont="1" applyFill="1" applyBorder="1" applyAlignment="1" applyProtection="1">
      <alignment horizontal="center" vertical="center" wrapText="1"/>
      <protection hidden="1"/>
    </xf>
    <xf numFmtId="4" fontId="15" fillId="7" borderId="0" xfId="18" applyNumberFormat="1" applyFont="1" applyFill="1" applyBorder="1" applyAlignment="1" applyProtection="1">
      <alignment horizontal="center" vertical="center" wrapText="1"/>
      <protection hidden="1"/>
    </xf>
    <xf numFmtId="4" fontId="24" fillId="7" borderId="0" xfId="18" applyNumberFormat="1" applyFont="1" applyFill="1" applyBorder="1" applyAlignment="1" applyProtection="1">
      <alignment horizontal="center" vertical="center" wrapText="1"/>
      <protection hidden="1"/>
    </xf>
    <xf numFmtId="4" fontId="5" fillId="7" borderId="0" xfId="18" applyNumberFormat="1" applyFont="1" applyFill="1" applyBorder="1" applyAlignment="1" applyProtection="1">
      <alignment horizontal="center" vertical="center" wrapText="1"/>
      <protection hidden="1"/>
    </xf>
    <xf numFmtId="0" fontId="28" fillId="3" borderId="16" xfId="0" applyFont="1" applyFill="1" applyBorder="1" applyAlignment="1" applyProtection="1">
      <alignment/>
      <protection hidden="1"/>
    </xf>
    <xf numFmtId="0" fontId="28" fillId="3" borderId="17" xfId="0" applyFont="1" applyFill="1" applyBorder="1" applyAlignment="1" applyProtection="1">
      <alignment/>
      <protection hidden="1"/>
    </xf>
    <xf numFmtId="0" fontId="15" fillId="3" borderId="17" xfId="0" applyFont="1" applyFill="1" applyBorder="1" applyAlignment="1" applyProtection="1">
      <alignment horizontal="center"/>
      <protection hidden="1"/>
    </xf>
    <xf numFmtId="0" fontId="15" fillId="3" borderId="12" xfId="0" applyFont="1" applyFill="1" applyBorder="1" applyAlignment="1" applyProtection="1">
      <alignment horizontal="center"/>
      <protection/>
    </xf>
    <xf numFmtId="0" fontId="28" fillId="3" borderId="12" xfId="0" applyFont="1" applyFill="1" applyBorder="1" applyAlignment="1" applyProtection="1">
      <alignment horizontal="center"/>
      <protection/>
    </xf>
    <xf numFmtId="180" fontId="28" fillId="3" borderId="12" xfId="19" applyNumberFormat="1" applyFont="1" applyFill="1" applyBorder="1" applyAlignment="1" applyProtection="1">
      <alignment/>
      <protection/>
    </xf>
    <xf numFmtId="0" fontId="15" fillId="3" borderId="1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180" fontId="28" fillId="3" borderId="1" xfId="19" applyNumberFormat="1" applyFont="1" applyFill="1" applyBorder="1" applyAlignment="1" applyProtection="1">
      <alignment/>
      <protection/>
    </xf>
    <xf numFmtId="0" fontId="15" fillId="3" borderId="13" xfId="0" applyFont="1" applyFill="1" applyBorder="1" applyAlignment="1" applyProtection="1">
      <alignment horizontal="center"/>
      <protection/>
    </xf>
    <xf numFmtId="0" fontId="28" fillId="3" borderId="13" xfId="0" applyFont="1" applyFill="1" applyBorder="1" applyAlignment="1" applyProtection="1">
      <alignment horizontal="center"/>
      <protection/>
    </xf>
    <xf numFmtId="180" fontId="28" fillId="3" borderId="13" xfId="19" applyNumberFormat="1" applyFont="1" applyFill="1" applyBorder="1" applyAlignment="1" applyProtection="1">
      <alignment/>
      <protection/>
    </xf>
    <xf numFmtId="0" fontId="15" fillId="3" borderId="18" xfId="0" applyFont="1" applyFill="1" applyBorder="1" applyAlignment="1" applyProtection="1">
      <alignment/>
      <protection/>
    </xf>
    <xf numFmtId="0" fontId="15" fillId="3" borderId="15" xfId="0" applyFont="1" applyFill="1" applyBorder="1" applyAlignment="1" applyProtection="1">
      <alignment/>
      <protection/>
    </xf>
    <xf numFmtId="0" fontId="15" fillId="3" borderId="19" xfId="0" applyFont="1" applyFill="1" applyBorder="1" applyAlignment="1" applyProtection="1">
      <alignment/>
      <protection/>
    </xf>
    <xf numFmtId="0" fontId="6" fillId="5" borderId="18" xfId="0" applyFont="1" applyFill="1" applyBorder="1" applyAlignment="1" applyProtection="1">
      <alignment/>
      <protection locked="0"/>
    </xf>
    <xf numFmtId="0" fontId="6" fillId="5" borderId="15" xfId="0" applyFont="1" applyFill="1" applyBorder="1" applyAlignment="1" applyProtection="1">
      <alignment/>
      <protection locked="0"/>
    </xf>
    <xf numFmtId="0" fontId="6" fillId="5" borderId="19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 quotePrefix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23" xfId="0" applyFont="1" applyFill="1" applyBorder="1" applyAlignment="1" quotePrefix="1">
      <alignment/>
    </xf>
    <xf numFmtId="180" fontId="6" fillId="6" borderId="12" xfId="19" applyNumberFormat="1" applyFont="1" applyFill="1" applyBorder="1" applyAlignment="1" applyProtection="1">
      <alignment horizontal="center"/>
      <protection locked="0"/>
    </xf>
    <xf numFmtId="180" fontId="6" fillId="5" borderId="12" xfId="19" applyNumberFormat="1" applyFont="1" applyFill="1" applyBorder="1" applyAlignment="1" applyProtection="1">
      <alignment/>
      <protection hidden="1"/>
    </xf>
    <xf numFmtId="180" fontId="6" fillId="5" borderId="24" xfId="19" applyNumberFormat="1" applyFont="1" applyFill="1" applyBorder="1" applyAlignment="1" applyProtection="1">
      <alignment/>
      <protection hidden="1"/>
    </xf>
    <xf numFmtId="180" fontId="6" fillId="6" borderId="1" xfId="19" applyNumberFormat="1" applyFont="1" applyFill="1" applyBorder="1" applyAlignment="1" applyProtection="1">
      <alignment horizontal="center"/>
      <protection locked="0"/>
    </xf>
    <xf numFmtId="180" fontId="6" fillId="5" borderId="1" xfId="19" applyNumberFormat="1" applyFont="1" applyFill="1" applyBorder="1" applyAlignment="1" applyProtection="1">
      <alignment/>
      <protection hidden="1"/>
    </xf>
    <xf numFmtId="180" fontId="6" fillId="5" borderId="25" xfId="19" applyNumberFormat="1" applyFont="1" applyFill="1" applyBorder="1" applyAlignment="1" applyProtection="1">
      <alignment/>
      <protection hidden="1"/>
    </xf>
    <xf numFmtId="180" fontId="6" fillId="6" borderId="13" xfId="19" applyNumberFormat="1" applyFont="1" applyFill="1" applyBorder="1" applyAlignment="1" applyProtection="1">
      <alignment horizontal="center"/>
      <protection locked="0"/>
    </xf>
    <xf numFmtId="180" fontId="6" fillId="5" borderId="13" xfId="19" applyNumberFormat="1" applyFont="1" applyFill="1" applyBorder="1" applyAlignment="1" applyProtection="1">
      <alignment/>
      <protection hidden="1"/>
    </xf>
    <xf numFmtId="180" fontId="6" fillId="5" borderId="26" xfId="19" applyNumberFormat="1" applyFont="1" applyFill="1" applyBorder="1" applyAlignment="1" applyProtection="1">
      <alignment/>
      <protection hidden="1"/>
    </xf>
    <xf numFmtId="180" fontId="6" fillId="5" borderId="27" xfId="19" applyNumberFormat="1" applyFont="1" applyFill="1" applyBorder="1" applyAlignment="1" applyProtection="1">
      <alignment/>
      <protection hidden="1"/>
    </xf>
    <xf numFmtId="180" fontId="7" fillId="6" borderId="28" xfId="19" applyNumberFormat="1" applyFont="1" applyFill="1" applyBorder="1" applyAlignment="1" applyProtection="1">
      <alignment/>
      <protection locked="0"/>
    </xf>
    <xf numFmtId="180" fontId="7" fillId="6" borderId="29" xfId="19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5" fillId="2" borderId="30" xfId="19" applyNumberFormat="1" applyFont="1" applyFill="1" applyBorder="1" applyAlignment="1" applyProtection="1">
      <alignment/>
      <protection hidden="1"/>
    </xf>
    <xf numFmtId="180" fontId="5" fillId="8" borderId="31" xfId="19" applyNumberFormat="1" applyFont="1" applyFill="1" applyBorder="1" applyAlignment="1" applyProtection="1">
      <alignment/>
      <protection hidden="1"/>
    </xf>
    <xf numFmtId="180" fontId="5" fillId="8" borderId="32" xfId="19" applyNumberFormat="1" applyFont="1" applyFill="1" applyBorder="1" applyAlignment="1" applyProtection="1">
      <alignment/>
      <protection hidden="1"/>
    </xf>
    <xf numFmtId="180" fontId="5" fillId="9" borderId="33" xfId="19" applyNumberFormat="1" applyFont="1" applyFill="1" applyBorder="1" applyAlignment="1" applyProtection="1">
      <alignment/>
      <protection hidden="1"/>
    </xf>
    <xf numFmtId="180" fontId="5" fillId="9" borderId="34" xfId="19" applyNumberFormat="1" applyFont="1" applyFill="1" applyBorder="1" applyAlignment="1" applyProtection="1">
      <alignment/>
      <protection hidden="1"/>
    </xf>
    <xf numFmtId="180" fontId="5" fillId="2" borderId="1" xfId="19" applyNumberFormat="1" applyFont="1" applyFill="1" applyBorder="1" applyAlignment="1" applyProtection="1">
      <alignment/>
      <protection hidden="1"/>
    </xf>
    <xf numFmtId="180" fontId="5" fillId="2" borderId="35" xfId="19" applyNumberFormat="1" applyFont="1" applyFill="1" applyBorder="1" applyAlignment="1" applyProtection="1">
      <alignment/>
      <protection hidden="1"/>
    </xf>
    <xf numFmtId="180" fontId="5" fillId="3" borderId="31" xfId="19" applyNumberFormat="1" applyFont="1" applyFill="1" applyBorder="1" applyAlignment="1">
      <alignment horizontal="center"/>
    </xf>
    <xf numFmtId="180" fontId="5" fillId="2" borderId="8" xfId="19" applyNumberFormat="1" applyFont="1" applyFill="1" applyBorder="1" applyAlignment="1" applyProtection="1">
      <alignment/>
      <protection hidden="1"/>
    </xf>
    <xf numFmtId="180" fontId="5" fillId="3" borderId="32" xfId="19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Alignment="1">
      <alignment/>
    </xf>
    <xf numFmtId="0" fontId="0" fillId="6" borderId="0" xfId="0" applyFill="1" applyAlignment="1">
      <alignment/>
    </xf>
    <xf numFmtId="0" fontId="29" fillId="10" borderId="0" xfId="0" applyFont="1" applyFill="1" applyAlignment="1">
      <alignment/>
    </xf>
    <xf numFmtId="0" fontId="0" fillId="10" borderId="0" xfId="0" applyFill="1" applyAlignment="1">
      <alignment/>
    </xf>
    <xf numFmtId="0" fontId="30" fillId="6" borderId="36" xfId="0" applyFont="1" applyFill="1" applyBorder="1" applyAlignment="1">
      <alignment horizontal="center"/>
    </xf>
    <xf numFmtId="0" fontId="30" fillId="6" borderId="37" xfId="0" applyFont="1" applyFill="1" applyBorder="1" applyAlignment="1">
      <alignment horizontal="center"/>
    </xf>
    <xf numFmtId="0" fontId="30" fillId="6" borderId="38" xfId="0" applyFont="1" applyFill="1" applyBorder="1" applyAlignment="1">
      <alignment horizontal="center"/>
    </xf>
    <xf numFmtId="0" fontId="24" fillId="10" borderId="39" xfId="0" applyFont="1" applyFill="1" applyBorder="1" applyAlignment="1" applyProtection="1">
      <alignment horizontal="center" vertical="center" wrapText="1"/>
      <protection hidden="1"/>
    </xf>
    <xf numFmtId="0" fontId="24" fillId="10" borderId="31" xfId="0" applyFont="1" applyFill="1" applyBorder="1" applyAlignment="1" applyProtection="1">
      <alignment horizontal="center" vertical="center" wrapText="1"/>
      <protection hidden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textRotation="255" wrapText="1"/>
    </xf>
    <xf numFmtId="0" fontId="5" fillId="3" borderId="31" xfId="0" applyFont="1" applyFill="1" applyBorder="1" applyAlignment="1">
      <alignment horizontal="center" vertical="center" textRotation="255" wrapText="1"/>
    </xf>
    <xf numFmtId="0" fontId="8" fillId="2" borderId="46" xfId="0" applyFont="1" applyFill="1" applyBorder="1" applyAlignment="1" applyProtection="1">
      <alignment horizontal="center" vertical="center" wrapText="1"/>
      <protection hidden="1"/>
    </xf>
    <xf numFmtId="0" fontId="8" fillId="2" borderId="47" xfId="0" applyFont="1" applyFill="1" applyBorder="1" applyAlignment="1" applyProtection="1">
      <alignment horizontal="center" vertical="center" wrapText="1"/>
      <protection hidden="1"/>
    </xf>
    <xf numFmtId="0" fontId="8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80" fontId="28" fillId="3" borderId="24" xfId="19" applyNumberFormat="1" applyFont="1" applyFill="1" applyBorder="1" applyAlignment="1" applyProtection="1">
      <alignment horizontal="center" vertical="center"/>
      <protection/>
    </xf>
    <xf numFmtId="180" fontId="28" fillId="3" borderId="25" xfId="19" applyNumberFormat="1" applyFont="1" applyFill="1" applyBorder="1" applyAlignment="1" applyProtection="1">
      <alignment horizontal="center" vertical="center"/>
      <protection/>
    </xf>
    <xf numFmtId="180" fontId="28" fillId="3" borderId="26" xfId="19" applyNumberFormat="1" applyFont="1" applyFill="1" applyBorder="1" applyAlignment="1" applyProtection="1">
      <alignment horizontal="center" vertical="center"/>
      <protection/>
    </xf>
    <xf numFmtId="0" fontId="8" fillId="2" borderId="49" xfId="0" applyFont="1" applyFill="1" applyBorder="1" applyAlignment="1" applyProtection="1">
      <alignment horizontal="center" vertical="center" wrapText="1"/>
      <protection hidden="1"/>
    </xf>
    <xf numFmtId="0" fontId="8" fillId="2" borderId="50" xfId="0" applyFont="1" applyFill="1" applyBorder="1" applyAlignment="1" applyProtection="1">
      <alignment horizontal="center" vertical="center" wrapText="1"/>
      <protection hidden="1"/>
    </xf>
    <xf numFmtId="0" fontId="8" fillId="2" borderId="51" xfId="0" applyFont="1" applyFill="1" applyBorder="1" applyAlignment="1" applyProtection="1">
      <alignment horizontal="center" vertical="center" wrapText="1"/>
      <protection hidden="1"/>
    </xf>
    <xf numFmtId="0" fontId="17" fillId="2" borderId="52" xfId="0" applyFont="1" applyFill="1" applyBorder="1" applyAlignment="1" applyProtection="1">
      <alignment horizontal="center" vertical="center" wrapText="1"/>
      <protection hidden="1"/>
    </xf>
    <xf numFmtId="0" fontId="17" fillId="2" borderId="31" xfId="0" applyFont="1" applyFill="1" applyBorder="1" applyAlignment="1" applyProtection="1">
      <alignment horizontal="center" vertical="center" wrapText="1"/>
      <protection hidden="1"/>
    </xf>
    <xf numFmtId="4" fontId="10" fillId="2" borderId="53" xfId="18" applyNumberFormat="1" applyFont="1" applyFill="1" applyBorder="1" applyAlignment="1" applyProtection="1">
      <alignment horizontal="center" vertical="center" wrapText="1"/>
      <protection hidden="1"/>
    </xf>
    <xf numFmtId="4" fontId="10" fillId="2" borderId="54" xfId="18" applyNumberFormat="1" applyFont="1" applyFill="1" applyBorder="1" applyAlignment="1" applyProtection="1">
      <alignment horizontal="center" vertical="center" wrapText="1"/>
      <protection hidden="1"/>
    </xf>
    <xf numFmtId="4" fontId="10" fillId="2" borderId="55" xfId="18" applyNumberFormat="1" applyFont="1" applyFill="1" applyBorder="1" applyAlignment="1" applyProtection="1">
      <alignment horizontal="center" vertical="center" wrapText="1"/>
      <protection hidden="1"/>
    </xf>
    <xf numFmtId="4" fontId="10" fillId="2" borderId="56" xfId="18" applyNumberFormat="1" applyFont="1" applyFill="1" applyBorder="1" applyAlignment="1" applyProtection="1">
      <alignment horizontal="center" vertical="center" wrapText="1"/>
      <protection hidden="1"/>
    </xf>
    <xf numFmtId="4" fontId="15" fillId="5" borderId="54" xfId="18" applyNumberFormat="1" applyFont="1" applyFill="1" applyBorder="1" applyAlignment="1" applyProtection="1">
      <alignment horizontal="center" vertical="center" wrapText="1"/>
      <protection hidden="1"/>
    </xf>
    <xf numFmtId="4" fontId="15" fillId="5" borderId="56" xfId="18" applyNumberFormat="1" applyFont="1" applyFill="1" applyBorder="1" applyAlignment="1" applyProtection="1">
      <alignment horizontal="center" vertical="center" wrapText="1"/>
      <protection hidden="1"/>
    </xf>
    <xf numFmtId="0" fontId="15" fillId="5" borderId="39" xfId="0" applyFont="1" applyFill="1" applyBorder="1" applyAlignment="1" applyProtection="1">
      <alignment horizontal="center" vertical="center" wrapText="1"/>
      <protection hidden="1"/>
    </xf>
    <xf numFmtId="0" fontId="15" fillId="5" borderId="31" xfId="0" applyFont="1" applyFill="1" applyBorder="1" applyAlignment="1" applyProtection="1">
      <alignment horizontal="center" vertical="center" wrapText="1"/>
      <protection hidden="1"/>
    </xf>
    <xf numFmtId="0" fontId="15" fillId="3" borderId="15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 horizontal="center"/>
      <protection hidden="1"/>
    </xf>
    <xf numFmtId="0" fontId="15" fillId="3" borderId="57" xfId="0" applyFont="1" applyFill="1" applyBorder="1" applyAlignment="1" applyProtection="1">
      <alignment horizontal="center" vertical="center" wrapText="1"/>
      <protection hidden="1"/>
    </xf>
    <xf numFmtId="0" fontId="15" fillId="3" borderId="49" xfId="0" applyFont="1" applyFill="1" applyBorder="1" applyAlignment="1" applyProtection="1">
      <alignment horizontal="center" vertical="center" wrapText="1"/>
      <protection hidden="1"/>
    </xf>
    <xf numFmtId="0" fontId="15" fillId="3" borderId="58" xfId="0" applyFont="1" applyFill="1" applyBorder="1" applyAlignment="1" applyProtection="1">
      <alignment horizontal="center" vertical="center" wrapText="1"/>
      <protection hidden="1"/>
    </xf>
    <xf numFmtId="0" fontId="15" fillId="3" borderId="51" xfId="0" applyFont="1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0" fontId="10" fillId="2" borderId="59" xfId="0" applyFont="1" applyFill="1" applyBorder="1" applyAlignment="1" applyProtection="1">
      <alignment horizontal="center"/>
      <protection hidden="1"/>
    </xf>
    <xf numFmtId="0" fontId="10" fillId="2" borderId="39" xfId="0" applyFont="1" applyFill="1" applyBorder="1" applyAlignment="1" applyProtection="1">
      <alignment horizontal="center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6" borderId="0" xfId="0" applyFont="1" applyFill="1" applyAlignment="1" applyProtection="1">
      <alignment horizontal="center"/>
      <protection locked="0"/>
    </xf>
    <xf numFmtId="0" fontId="27" fillId="3" borderId="0" xfId="0" applyFont="1" applyFill="1" applyAlignment="1">
      <alignment horizontal="center"/>
    </xf>
    <xf numFmtId="0" fontId="5" fillId="9" borderId="39" xfId="0" applyFont="1" applyFill="1" applyBorder="1" applyAlignment="1" applyProtection="1">
      <alignment horizontal="center" vertical="center" wrapText="1"/>
      <protection hidden="1"/>
    </xf>
    <xf numFmtId="0" fontId="5" fillId="9" borderId="60" xfId="0" applyFont="1" applyFill="1" applyBorder="1" applyAlignment="1" applyProtection="1">
      <alignment horizontal="center" vertical="center" wrapText="1"/>
      <protection hidden="1"/>
    </xf>
    <xf numFmtId="0" fontId="5" fillId="9" borderId="31" xfId="0" applyFont="1" applyFill="1" applyBorder="1" applyAlignment="1" applyProtection="1">
      <alignment horizontal="center" vertical="center" wrapText="1"/>
      <protection hidden="1"/>
    </xf>
    <xf numFmtId="0" fontId="5" fillId="9" borderId="33" xfId="0" applyFont="1" applyFill="1" applyBorder="1" applyAlignment="1" applyProtection="1">
      <alignment horizontal="center" vertical="center" wrapText="1"/>
      <protection hidden="1"/>
    </xf>
    <xf numFmtId="0" fontId="8" fillId="5" borderId="24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180" fontId="28" fillId="3" borderId="12" xfId="19" applyNumberFormat="1" applyFont="1" applyFill="1" applyBorder="1" applyAlignment="1" applyProtection="1">
      <alignment horizontal="center" vertical="center"/>
      <protection/>
    </xf>
    <xf numFmtId="180" fontId="28" fillId="3" borderId="1" xfId="19" applyNumberFormat="1" applyFont="1" applyFill="1" applyBorder="1" applyAlignment="1" applyProtection="1">
      <alignment horizontal="center" vertical="center"/>
      <protection/>
    </xf>
    <xf numFmtId="180" fontId="28" fillId="3" borderId="13" xfId="19" applyNumberFormat="1" applyFont="1" applyFill="1" applyBorder="1" applyAlignment="1" applyProtection="1">
      <alignment horizontal="center" vertical="center"/>
      <protection/>
    </xf>
    <xf numFmtId="17" fontId="5" fillId="6" borderId="49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6" borderId="51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center"/>
      <protection/>
    </xf>
    <xf numFmtId="0" fontId="26" fillId="6" borderId="0" xfId="0" applyFont="1" applyFill="1" applyBorder="1" applyAlignment="1" applyProtection="1">
      <alignment horizontal="center"/>
      <protection locked="0"/>
    </xf>
    <xf numFmtId="4" fontId="24" fillId="10" borderId="54" xfId="18" applyNumberFormat="1" applyFont="1" applyFill="1" applyBorder="1" applyAlignment="1" applyProtection="1">
      <alignment horizontal="center" vertical="center" wrapText="1"/>
      <protection hidden="1"/>
    </xf>
    <xf numFmtId="4" fontId="24" fillId="10" borderId="56" xfId="18" applyNumberFormat="1" applyFont="1" applyFill="1" applyBorder="1" applyAlignment="1" applyProtection="1">
      <alignment horizontal="center" vertical="center" wrapText="1"/>
      <protection hidden="1"/>
    </xf>
    <xf numFmtId="4" fontId="5" fillId="9" borderId="31" xfId="18" applyNumberFormat="1" applyFont="1" applyFill="1" applyBorder="1" applyAlignment="1" applyProtection="1">
      <alignment horizontal="center" vertical="center" wrapText="1"/>
      <protection hidden="1"/>
    </xf>
    <xf numFmtId="4" fontId="5" fillId="9" borderId="33" xfId="18" applyNumberFormat="1" applyFont="1" applyFill="1" applyBorder="1" applyAlignment="1" applyProtection="1">
      <alignment horizontal="center" vertical="center" wrapText="1"/>
      <protection hidden="1"/>
    </xf>
    <xf numFmtId="4" fontId="5" fillId="9" borderId="32" xfId="18" applyNumberFormat="1" applyFont="1" applyFill="1" applyBorder="1" applyAlignment="1" applyProtection="1">
      <alignment horizontal="center" vertical="center" wrapText="1"/>
      <protection hidden="1"/>
    </xf>
    <xf numFmtId="4" fontId="5" fillId="9" borderId="34" xfId="18" applyNumberFormat="1" applyFont="1" applyFill="1" applyBorder="1" applyAlignment="1" applyProtection="1">
      <alignment horizontal="center" vertical="center" wrapText="1"/>
      <protection hidden="1"/>
    </xf>
    <xf numFmtId="0" fontId="26" fillId="3" borderId="0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7" fillId="3" borderId="57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 applyProtection="1">
      <alignment horizontal="center" vertical="center" wrapText="1"/>
      <protection/>
    </xf>
    <xf numFmtId="0" fontId="15" fillId="3" borderId="63" xfId="0" applyFont="1" applyFill="1" applyBorder="1" applyAlignment="1" applyProtection="1">
      <alignment horizontal="center" vertical="center" wrapText="1"/>
      <protection/>
    </xf>
    <xf numFmtId="0" fontId="15" fillId="3" borderId="64" xfId="0" applyFont="1" applyFill="1" applyBorder="1" applyAlignment="1" applyProtection="1">
      <alignment horizontal="center" vertical="center" wrapText="1"/>
      <protection/>
    </xf>
    <xf numFmtId="0" fontId="7" fillId="3" borderId="65" xfId="0" applyFont="1" applyFill="1" applyBorder="1" applyAlignment="1" applyProtection="1">
      <alignment horizontal="center" vertical="center" wrapText="1"/>
      <protection hidden="1"/>
    </xf>
    <xf numFmtId="0" fontId="7" fillId="3" borderId="66" xfId="0" applyFont="1" applyFill="1" applyBorder="1" applyAlignment="1" applyProtection="1">
      <alignment horizontal="center" vertical="center" wrapText="1"/>
      <protection hidden="1"/>
    </xf>
    <xf numFmtId="0" fontId="7" fillId="3" borderId="67" xfId="0" applyFont="1" applyFill="1" applyBorder="1" applyAlignment="1" applyProtection="1">
      <alignment horizontal="center" vertical="center" wrapText="1"/>
      <protection hidden="1"/>
    </xf>
    <xf numFmtId="0" fontId="7" fillId="3" borderId="68" xfId="0" applyFont="1" applyFill="1" applyBorder="1" applyAlignment="1" applyProtection="1">
      <alignment horizontal="center" vertical="center" wrapText="1"/>
      <protection hidden="1"/>
    </xf>
    <xf numFmtId="17" fontId="7" fillId="3" borderId="66" xfId="0" applyNumberFormat="1" applyFont="1" applyFill="1" applyBorder="1" applyAlignment="1" applyProtection="1" quotePrefix="1">
      <alignment horizontal="center" vertical="center" wrapText="1"/>
      <protection locked="0"/>
    </xf>
    <xf numFmtId="17" fontId="7" fillId="3" borderId="69" xfId="0" applyNumberFormat="1" applyFont="1" applyFill="1" applyBorder="1" applyAlignment="1" applyProtection="1" quotePrefix="1">
      <alignment horizontal="center" vertical="center" wrapText="1"/>
      <protection locked="0"/>
    </xf>
    <xf numFmtId="17" fontId="7" fillId="3" borderId="68" xfId="0" applyNumberFormat="1" applyFont="1" applyFill="1" applyBorder="1" applyAlignment="1" applyProtection="1" quotePrefix="1">
      <alignment horizontal="center" vertical="center" wrapText="1"/>
      <protection locked="0"/>
    </xf>
    <xf numFmtId="17" fontId="7" fillId="3" borderId="7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0" fontId="7" fillId="3" borderId="72" xfId="0" applyFont="1" applyFill="1" applyBorder="1" applyAlignment="1" applyProtection="1">
      <alignment horizontal="center" vertical="center" wrapText="1"/>
      <protection hidden="1"/>
    </xf>
    <xf numFmtId="0" fontId="9" fillId="3" borderId="68" xfId="0" applyFont="1" applyFill="1" applyBorder="1" applyAlignment="1" applyProtection="1">
      <alignment horizontal="center" vertical="center" wrapText="1"/>
      <protection locked="0"/>
    </xf>
    <xf numFmtId="0" fontId="9" fillId="3" borderId="70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3" borderId="73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>
      <alignment horizontal="left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28" fillId="3" borderId="76" xfId="0" applyFont="1" applyFill="1" applyBorder="1" applyAlignment="1" applyProtection="1">
      <alignment horizontal="center"/>
      <protection/>
    </xf>
    <xf numFmtId="0" fontId="28" fillId="3" borderId="77" xfId="0" applyFont="1" applyFill="1" applyBorder="1" applyAlignment="1" applyProtection="1">
      <alignment horizontal="center"/>
      <protection/>
    </xf>
    <xf numFmtId="0" fontId="28" fillId="3" borderId="74" xfId="0" applyFont="1" applyFill="1" applyBorder="1" applyAlignment="1" applyProtection="1">
      <alignment horizontal="center"/>
      <protection/>
    </xf>
    <xf numFmtId="0" fontId="28" fillId="3" borderId="75" xfId="0" applyFont="1" applyFill="1" applyBorder="1" applyAlignment="1" applyProtection="1">
      <alignment horizontal="center"/>
      <protection/>
    </xf>
    <xf numFmtId="0" fontId="28" fillId="3" borderId="78" xfId="0" applyFont="1" applyFill="1" applyBorder="1" applyAlignment="1" applyProtection="1">
      <alignment horizontal="center"/>
      <protection/>
    </xf>
    <xf numFmtId="0" fontId="28" fillId="3" borderId="79" xfId="0" applyFont="1" applyFill="1" applyBorder="1" applyAlignment="1" applyProtection="1">
      <alignment horizontal="center"/>
      <protection/>
    </xf>
    <xf numFmtId="0" fontId="5" fillId="5" borderId="78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2" fontId="12" fillId="3" borderId="80" xfId="18" applyNumberFormat="1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Alignment="1">
      <alignment horizontal="left" vertical="center" wrapText="1"/>
    </xf>
    <xf numFmtId="4" fontId="12" fillId="5" borderId="8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0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  <protection/>
    </xf>
    <xf numFmtId="0" fontId="7" fillId="3" borderId="80" xfId="0" applyFont="1" applyFill="1" applyBorder="1" applyAlignment="1">
      <alignment horizontal="center" vertical="center" wrapText="1"/>
    </xf>
    <xf numFmtId="0" fontId="13" fillId="6" borderId="81" xfId="0" applyFont="1" applyFill="1" applyBorder="1" applyAlignment="1">
      <alignment horizontal="center" vertical="center" wrapText="1"/>
    </xf>
    <xf numFmtId="0" fontId="13" fillId="6" borderId="82" xfId="0" applyFont="1" applyFill="1" applyBorder="1" applyAlignment="1">
      <alignment horizontal="center" vertical="center" wrapText="1"/>
    </xf>
    <xf numFmtId="0" fontId="13" fillId="6" borderId="83" xfId="0" applyFont="1" applyFill="1" applyBorder="1" applyAlignment="1">
      <alignment horizontal="center" vertical="center" wrapText="1"/>
    </xf>
    <xf numFmtId="0" fontId="13" fillId="6" borderId="8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85" xfId="0" applyFont="1" applyFill="1" applyBorder="1" applyAlignment="1">
      <alignment horizontal="center" vertical="center" wrapText="1"/>
    </xf>
    <xf numFmtId="0" fontId="13" fillId="6" borderId="86" xfId="0" applyFont="1" applyFill="1" applyBorder="1" applyAlignment="1">
      <alignment horizontal="center" vertical="center" wrapText="1"/>
    </xf>
    <xf numFmtId="0" fontId="13" fillId="6" borderId="87" xfId="0" applyFont="1" applyFill="1" applyBorder="1" applyAlignment="1">
      <alignment horizontal="center" vertical="center" wrapText="1"/>
    </xf>
    <xf numFmtId="0" fontId="13" fillId="6" borderId="88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o\Impostazioni%20locali\Temporary%20Internet%20Files\Content.IE5\I7XVMZJC\GENNAIO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Iniziale"/>
      <sheetName val="Mod 69"/>
      <sheetName val="Percentuale"/>
      <sheetName val="Trasferte Ufficiali"/>
      <sheetName val="Trasferte soprann"/>
      <sheetName val="Trasferte Assistenti"/>
      <sheetName val="Spese Ufficio"/>
      <sheetName val="Verbali Riparto Trasferte"/>
      <sheetName val="Stato Mensile"/>
      <sheetName val="Diritti Operatori"/>
      <sheetName val="Diritti Computabili"/>
      <sheetName val="Indennità"/>
      <sheetName val="Stampa"/>
      <sheetName val="Statistica"/>
      <sheetName val="Irpef"/>
      <sheetName val="Gratifica annuale"/>
      <sheetName val="Statini stipendio"/>
      <sheetName val="Modulo 10%"/>
      <sheetName val="Modulo Diritti Operatori"/>
      <sheetName val="Macro1"/>
      <sheetName val="Macro2"/>
      <sheetName val="Macro3"/>
    </sheetNames>
    <sheetDataSet>
      <sheetData sheetId="19">
        <row r="1">
          <cell r="A1" t="str">
            <v>Macro1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R76"/>
  <sheetViews>
    <sheetView tabSelected="1" workbookViewId="0" topLeftCell="A1">
      <selection activeCell="G21" sqref="G21"/>
    </sheetView>
  </sheetViews>
  <sheetFormatPr defaultColWidth="9.33203125" defaultRowHeight="12.75"/>
  <cols>
    <col min="1" max="1" width="1.83203125" style="0" customWidth="1"/>
    <col min="2" max="2" width="14.83203125" style="0" customWidth="1"/>
    <col min="3" max="3" width="5.83203125" style="0" customWidth="1"/>
    <col min="4" max="4" width="8.83203125" style="0" customWidth="1"/>
    <col min="5" max="5" width="10.83203125" style="0" customWidth="1"/>
    <col min="6" max="11" width="11.83203125" style="0" customWidth="1"/>
    <col min="12" max="12" width="2.33203125" style="0" customWidth="1"/>
  </cols>
  <sheetData>
    <row r="1" spans="1:18" ht="3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>
      <c r="A2" s="17"/>
      <c r="B2" s="161" t="s">
        <v>70</v>
      </c>
      <c r="C2" s="161"/>
      <c r="D2" s="161"/>
      <c r="E2" s="161"/>
      <c r="F2" s="161"/>
      <c r="G2" s="161"/>
      <c r="H2" s="161"/>
      <c r="I2" s="161"/>
      <c r="J2" s="161"/>
      <c r="K2" s="161"/>
      <c r="L2" s="39"/>
      <c r="M2" s="17"/>
      <c r="N2" s="17"/>
      <c r="O2" s="17"/>
      <c r="P2" s="17"/>
      <c r="Q2" s="17"/>
      <c r="R2" s="17"/>
    </row>
    <row r="3" spans="1:18" ht="1.5" customHeight="1" thickBot="1">
      <c r="A3" s="1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7"/>
      <c r="N3" s="17"/>
      <c r="O3" s="109"/>
      <c r="P3" s="109"/>
      <c r="Q3" s="109"/>
      <c r="R3" s="17"/>
    </row>
    <row r="4" spans="1:18" ht="17.25" thickBot="1" thickTop="1">
      <c r="A4" s="17"/>
      <c r="B4" s="162" t="s">
        <v>37</v>
      </c>
      <c r="C4" s="162"/>
      <c r="D4" s="162"/>
      <c r="E4" s="162"/>
      <c r="F4" s="162"/>
      <c r="G4" s="162"/>
      <c r="H4" s="162"/>
      <c r="I4" s="162"/>
      <c r="J4" s="162"/>
      <c r="K4" s="162"/>
      <c r="L4" s="39"/>
      <c r="M4" s="51" t="s">
        <v>30</v>
      </c>
      <c r="N4" s="17"/>
      <c r="O4" s="111" t="s">
        <v>69</v>
      </c>
      <c r="P4" s="112"/>
      <c r="Q4" s="113"/>
      <c r="R4" s="17"/>
    </row>
    <row r="5" spans="1:18" ht="3" customHeight="1" thickBot="1" thickTop="1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10"/>
      <c r="P5" s="110"/>
      <c r="Q5" s="110"/>
      <c r="R5" s="17"/>
    </row>
    <row r="6" spans="1:18" ht="10.5" customHeight="1" thickTop="1">
      <c r="A6" s="17"/>
      <c r="B6" s="147" t="s">
        <v>0</v>
      </c>
      <c r="C6" s="148"/>
      <c r="D6" s="173" t="s">
        <v>48</v>
      </c>
      <c r="E6" s="132" t="s">
        <v>1</v>
      </c>
      <c r="F6" s="132" t="s">
        <v>2</v>
      </c>
      <c r="G6" s="132" t="s">
        <v>3</v>
      </c>
      <c r="H6" s="124" t="s">
        <v>4</v>
      </c>
      <c r="I6" s="119" t="s">
        <v>46</v>
      </c>
      <c r="J6" s="122" t="s">
        <v>9</v>
      </c>
      <c r="K6" s="116" t="s">
        <v>45</v>
      </c>
      <c r="L6" s="43"/>
      <c r="M6" s="17"/>
      <c r="N6" s="17"/>
      <c r="O6" s="17"/>
      <c r="P6" s="17"/>
      <c r="Q6" s="17"/>
      <c r="R6" s="17"/>
    </row>
    <row r="7" spans="1:18" ht="10.5" customHeight="1">
      <c r="A7" s="17"/>
      <c r="B7" s="149"/>
      <c r="C7" s="150"/>
      <c r="D7" s="174"/>
      <c r="E7" s="133"/>
      <c r="F7" s="133"/>
      <c r="G7" s="133"/>
      <c r="H7" s="125"/>
      <c r="I7" s="120"/>
      <c r="J7" s="123"/>
      <c r="K7" s="117"/>
      <c r="L7" s="43"/>
      <c r="M7" s="17"/>
      <c r="N7" s="17"/>
      <c r="O7" s="17"/>
      <c r="P7" s="17"/>
      <c r="Q7" s="17"/>
      <c r="R7" s="17"/>
    </row>
    <row r="8" spans="1:18" ht="12.75">
      <c r="A8" s="17"/>
      <c r="B8" s="145" t="s">
        <v>5</v>
      </c>
      <c r="C8" s="146"/>
      <c r="D8" s="47" t="s">
        <v>66</v>
      </c>
      <c r="E8" s="133"/>
      <c r="F8" s="133"/>
      <c r="G8" s="133"/>
      <c r="H8" s="125"/>
      <c r="I8" s="120"/>
      <c r="J8" s="123"/>
      <c r="K8" s="117"/>
      <c r="L8" s="43"/>
      <c r="M8" s="17"/>
      <c r="N8" s="17"/>
      <c r="O8" s="17"/>
      <c r="P8" s="17"/>
      <c r="Q8" s="17"/>
      <c r="R8" s="17"/>
    </row>
    <row r="9" spans="1:18" ht="12.75">
      <c r="A9" s="17"/>
      <c r="B9" s="159" t="s">
        <v>9</v>
      </c>
      <c r="C9" s="160"/>
      <c r="D9" s="46" t="s">
        <v>47</v>
      </c>
      <c r="E9" s="134"/>
      <c r="F9" s="134"/>
      <c r="G9" s="134"/>
      <c r="H9" s="126"/>
      <c r="I9" s="121"/>
      <c r="J9" s="123"/>
      <c r="K9" s="118"/>
      <c r="L9" s="43"/>
      <c r="M9" s="127" t="s">
        <v>49</v>
      </c>
      <c r="N9" s="127"/>
      <c r="O9" s="127"/>
      <c r="P9" s="127"/>
      <c r="Q9" s="17"/>
      <c r="R9" s="17"/>
    </row>
    <row r="10" spans="1:18" ht="12.75" customHeight="1">
      <c r="A10" s="17"/>
      <c r="B10" s="53" t="s">
        <v>33</v>
      </c>
      <c r="C10" s="18"/>
      <c r="D10" s="106"/>
      <c r="E10" s="14"/>
      <c r="F10" s="101">
        <f>ROUND(E10*3%,2)</f>
        <v>0</v>
      </c>
      <c r="G10" s="101">
        <f>+E10-F10</f>
        <v>0</v>
      </c>
      <c r="H10" s="102">
        <f>IF(D10&gt;0,ROUND(G10/D10,2),0)</f>
        <v>0</v>
      </c>
      <c r="I10" s="97">
        <f>IF(D10&gt;0,ROUND('Calcolo indice di ponderazione'!C14*Ripartizione!D63,2),0)</f>
        <v>0</v>
      </c>
      <c r="J10" s="103" t="s">
        <v>35</v>
      </c>
      <c r="K10" s="99">
        <f>IF(($D$63+$D$64+$D$65+$D$66)&gt;0,IF(D10&gt;0,ROUND($F$71/$I$14*I10,2),0),0)</f>
        <v>0</v>
      </c>
      <c r="L10" s="44"/>
      <c r="M10" s="127"/>
      <c r="N10" s="127"/>
      <c r="O10" s="127"/>
      <c r="P10" s="127"/>
      <c r="Q10" s="17"/>
      <c r="R10" s="17"/>
    </row>
    <row r="11" spans="1:18" ht="12.75">
      <c r="A11" s="17"/>
      <c r="B11" s="53" t="s">
        <v>6</v>
      </c>
      <c r="C11" s="18"/>
      <c r="D11" s="106"/>
      <c r="E11" s="14"/>
      <c r="F11" s="101">
        <f>ROUND(E11*3%,2)</f>
        <v>0</v>
      </c>
      <c r="G11" s="101">
        <f>+E11-F11</f>
        <v>0</v>
      </c>
      <c r="H11" s="102">
        <f>IF(D11&gt;0,ROUND(G11/D11,2),0)</f>
        <v>0</v>
      </c>
      <c r="I11" s="97">
        <f>IF(D11&gt;0,ROUND('Calcolo indice di ponderazione'!C16*Ripartizione!D64,2),0)</f>
        <v>0</v>
      </c>
      <c r="J11" s="103" t="s">
        <v>15</v>
      </c>
      <c r="K11" s="99">
        <f>IF(($D$63+$D$64+$D$65+$D$66)&gt;0,IF(D11&gt;0,ROUND($F$71/$I$14*I11,2),0),0)</f>
        <v>0</v>
      </c>
      <c r="L11" s="44"/>
      <c r="M11" s="127"/>
      <c r="N11" s="127"/>
      <c r="O11" s="127"/>
      <c r="P11" s="127"/>
      <c r="Q11" s="17"/>
      <c r="R11" s="17"/>
    </row>
    <row r="12" spans="1:18" ht="12.75" customHeight="1">
      <c r="A12" s="17"/>
      <c r="B12" s="53" t="s">
        <v>34</v>
      </c>
      <c r="C12" s="19"/>
      <c r="D12" s="106"/>
      <c r="E12" s="14"/>
      <c r="F12" s="101">
        <f>ROUND(E12*3%,2)</f>
        <v>0</v>
      </c>
      <c r="G12" s="101">
        <f>+E12-F12</f>
        <v>0</v>
      </c>
      <c r="H12" s="102">
        <f>IF(D12&gt;0,ROUND(G12/D12,2),0)</f>
        <v>0</v>
      </c>
      <c r="I12" s="97">
        <f>IF(D12&gt;0,ROUND('Calcolo indice di ponderazione'!C18*Ripartizione!D65,2),0)</f>
        <v>0</v>
      </c>
      <c r="J12" s="103" t="s">
        <v>36</v>
      </c>
      <c r="K12" s="99">
        <f>IF(($D$63+$D$64+$D$65+$D$66)&gt;0,IF(D12&gt;0,ROUND($F$71/$I$14*I12,2),0),0)</f>
        <v>0</v>
      </c>
      <c r="L12" s="44"/>
      <c r="M12" s="127"/>
      <c r="N12" s="127"/>
      <c r="O12" s="127"/>
      <c r="P12" s="127"/>
      <c r="Q12" s="17"/>
      <c r="R12" s="17"/>
    </row>
    <row r="13" spans="1:18" ht="12.75">
      <c r="A13" s="17"/>
      <c r="B13" s="53" t="s">
        <v>7</v>
      </c>
      <c r="C13" s="19"/>
      <c r="D13" s="106"/>
      <c r="E13" s="15"/>
      <c r="F13" s="101">
        <f>ROUND(E13*3%,2)</f>
        <v>0</v>
      </c>
      <c r="G13" s="104">
        <f>+E13-F13</f>
        <v>0</v>
      </c>
      <c r="H13" s="102">
        <f>IF(D13&gt;0,ROUND(G13/D13,2),0)</f>
        <v>0</v>
      </c>
      <c r="I13" s="97">
        <f>IF(D13&gt;0,ROUND('Calcolo indice di ponderazione'!C20*Ripartizione!D66,2),0)</f>
        <v>0</v>
      </c>
      <c r="J13" s="103" t="s">
        <v>13</v>
      </c>
      <c r="K13" s="99">
        <f>IF(($D$63+$D$64+$D$65+$D$66)&gt;0,IF(D13&gt;0,ROUND($F$71/$I$14*I13,2),0),0)</f>
        <v>0</v>
      </c>
      <c r="L13" s="44"/>
      <c r="M13" s="50" t="s">
        <v>31</v>
      </c>
      <c r="N13" s="1"/>
      <c r="O13" s="49"/>
      <c r="P13" s="49"/>
      <c r="Q13" s="17"/>
      <c r="R13" s="17"/>
    </row>
    <row r="14" spans="1:18" ht="12.75" customHeight="1" thickBot="1">
      <c r="A14" s="17"/>
      <c r="B14" s="59"/>
      <c r="C14" s="60"/>
      <c r="D14" s="61" t="s">
        <v>38</v>
      </c>
      <c r="E14" s="54">
        <f>SUM(E10:E13)</f>
        <v>0</v>
      </c>
      <c r="F14" s="54">
        <f>SUM(F10:F13)</f>
        <v>0</v>
      </c>
      <c r="G14" s="54">
        <f>SUM(G10:G13)</f>
        <v>0</v>
      </c>
      <c r="H14" s="96">
        <f>SUM(H10:H13)</f>
        <v>0</v>
      </c>
      <c r="I14" s="98">
        <f>SUM(I10:I13)</f>
        <v>0</v>
      </c>
      <c r="J14" s="105" t="s">
        <v>38</v>
      </c>
      <c r="K14" s="100">
        <f>SUM(K10:K13)</f>
        <v>0</v>
      </c>
      <c r="L14" s="44"/>
      <c r="M14" s="49"/>
      <c r="N14" s="49"/>
      <c r="O14" s="49"/>
      <c r="P14" s="49"/>
      <c r="Q14" s="17"/>
      <c r="R14" s="17"/>
    </row>
    <row r="15" spans="1:18" ht="3" customHeight="1" thickBot="1" thickTop="1">
      <c r="A15" s="17"/>
      <c r="B15" s="20"/>
      <c r="C15" s="20"/>
      <c r="D15" s="20"/>
      <c r="E15" s="21"/>
      <c r="F15" s="20"/>
      <c r="G15" s="21"/>
      <c r="H15" s="21"/>
      <c r="I15" s="22"/>
      <c r="J15" s="20"/>
      <c r="K15" s="20"/>
      <c r="L15" s="20"/>
      <c r="M15" s="17"/>
      <c r="N15" s="17"/>
      <c r="O15" s="17"/>
      <c r="P15" s="17"/>
      <c r="Q15" s="17"/>
      <c r="R15" s="17"/>
    </row>
    <row r="16" spans="1:18" ht="12.75" customHeight="1" thickTop="1">
      <c r="A16" s="17"/>
      <c r="B16" s="156" t="s">
        <v>8</v>
      </c>
      <c r="C16" s="151" t="s">
        <v>9</v>
      </c>
      <c r="D16" s="151" t="s">
        <v>12</v>
      </c>
      <c r="E16" s="151" t="s">
        <v>40</v>
      </c>
      <c r="F16" s="151" t="s">
        <v>41</v>
      </c>
      <c r="G16" s="151" t="s">
        <v>42</v>
      </c>
      <c r="H16" s="151" t="s">
        <v>10</v>
      </c>
      <c r="I16" s="151" t="s">
        <v>43</v>
      </c>
      <c r="J16" s="151" t="s">
        <v>11</v>
      </c>
      <c r="K16" s="167" t="s">
        <v>44</v>
      </c>
      <c r="L16" s="20"/>
      <c r="M16" s="17"/>
      <c r="N16" s="17"/>
      <c r="O16" s="17"/>
      <c r="P16" s="17"/>
      <c r="Q16" s="17"/>
      <c r="R16" s="17"/>
    </row>
    <row r="17" spans="1:18" ht="12.75" customHeight="1">
      <c r="A17" s="17"/>
      <c r="B17" s="157"/>
      <c r="C17" s="152"/>
      <c r="D17" s="152"/>
      <c r="E17" s="152"/>
      <c r="F17" s="152"/>
      <c r="G17" s="152"/>
      <c r="H17" s="152"/>
      <c r="I17" s="152"/>
      <c r="J17" s="152"/>
      <c r="K17" s="168"/>
      <c r="L17" s="20"/>
      <c r="M17" s="42"/>
      <c r="N17" s="42"/>
      <c r="O17" s="42"/>
      <c r="P17" s="17"/>
      <c r="Q17" s="17"/>
      <c r="R17" s="17"/>
    </row>
    <row r="18" spans="1:18" ht="13.5" customHeight="1" thickBot="1">
      <c r="A18" s="17"/>
      <c r="B18" s="158"/>
      <c r="C18" s="153"/>
      <c r="D18" s="153"/>
      <c r="E18" s="153"/>
      <c r="F18" s="153"/>
      <c r="G18" s="153"/>
      <c r="H18" s="153"/>
      <c r="I18" s="153"/>
      <c r="J18" s="153"/>
      <c r="K18" s="169"/>
      <c r="L18" s="20"/>
      <c r="M18" s="128" t="s">
        <v>50</v>
      </c>
      <c r="N18" s="128"/>
      <c r="O18" s="128"/>
      <c r="P18" s="128"/>
      <c r="Q18" s="17"/>
      <c r="R18" s="17"/>
    </row>
    <row r="19" spans="1:18" ht="10.5" customHeight="1" thickTop="1">
      <c r="A19" s="17"/>
      <c r="B19" s="8"/>
      <c r="C19" s="34" t="s">
        <v>35</v>
      </c>
      <c r="D19" s="9"/>
      <c r="E19" s="9"/>
      <c r="F19" s="23">
        <f>IF(B19&gt;0,$H$10,0)</f>
        <v>0</v>
      </c>
      <c r="G19" s="23">
        <f>ROUND($H$10/60*D19,4)</f>
        <v>0</v>
      </c>
      <c r="H19" s="23">
        <f aca="true" t="shared" si="0" ref="H19:H61">ROUND($F19/60*E19,2)</f>
        <v>0</v>
      </c>
      <c r="I19" s="25">
        <f aca="true" t="shared" si="1" ref="I19:I61">+F19-G19-H19</f>
        <v>0</v>
      </c>
      <c r="J19" s="23">
        <f>IF($D$63&gt;0,ROUND($K$10/$D$63*D19,2),0)</f>
        <v>0</v>
      </c>
      <c r="K19" s="24">
        <f>IF(G19+J19&gt;0,G19+J19,0)</f>
        <v>0</v>
      </c>
      <c r="L19" s="20"/>
      <c r="M19" s="128"/>
      <c r="N19" s="128"/>
      <c r="O19" s="128"/>
      <c r="P19" s="128"/>
      <c r="Q19" s="17"/>
      <c r="R19" s="17"/>
    </row>
    <row r="20" spans="1:18" ht="10.5" customHeight="1">
      <c r="A20" s="17"/>
      <c r="B20" s="10"/>
      <c r="C20" s="35" t="s">
        <v>35</v>
      </c>
      <c r="D20" s="11"/>
      <c r="E20" s="11"/>
      <c r="F20" s="25">
        <f>IF(B20&gt;0,$H$10,0)</f>
        <v>0</v>
      </c>
      <c r="G20" s="25">
        <f>ROUND($H$10/60*D20,4)</f>
        <v>0</v>
      </c>
      <c r="H20" s="25">
        <f t="shared" si="0"/>
        <v>0</v>
      </c>
      <c r="I20" s="25">
        <f t="shared" si="1"/>
        <v>0</v>
      </c>
      <c r="J20" s="25">
        <f>IF($D$63&gt;0,ROUND($K$10/$D$63*D20,2),0)</f>
        <v>0</v>
      </c>
      <c r="K20" s="26">
        <f>IF(G20+J20&gt;0,G20+J20,0)</f>
        <v>0</v>
      </c>
      <c r="L20" s="20"/>
      <c r="M20" s="128"/>
      <c r="N20" s="128"/>
      <c r="O20" s="128"/>
      <c r="P20" s="128"/>
      <c r="Q20" s="17"/>
      <c r="R20" s="17"/>
    </row>
    <row r="21" spans="1:18" ht="10.5" customHeight="1" thickBot="1">
      <c r="A21" s="17"/>
      <c r="B21" s="12"/>
      <c r="C21" s="36" t="s">
        <v>35</v>
      </c>
      <c r="D21" s="13"/>
      <c r="E21" s="13"/>
      <c r="F21" s="27">
        <f>IF(B21&gt;0,$H$10,0)</f>
        <v>0</v>
      </c>
      <c r="G21" s="27">
        <f>ROUND($H$10/60*D21,4)</f>
        <v>0</v>
      </c>
      <c r="H21" s="27">
        <f t="shared" si="0"/>
        <v>0</v>
      </c>
      <c r="I21" s="27">
        <f t="shared" si="1"/>
        <v>0</v>
      </c>
      <c r="J21" s="27">
        <f>IF($D$63&gt;0,ROUND($K$10/$D$63*D21,2),0)</f>
        <v>0</v>
      </c>
      <c r="K21" s="28">
        <f>IF(G21+J21&gt;0,G21+J21,0)</f>
        <v>0</v>
      </c>
      <c r="L21" s="20"/>
      <c r="M21" s="128"/>
      <c r="N21" s="128"/>
      <c r="O21" s="128"/>
      <c r="P21" s="128"/>
      <c r="Q21" s="17"/>
      <c r="R21" s="17"/>
    </row>
    <row r="22" spans="1:18" ht="10.5" customHeight="1" thickTop="1">
      <c r="A22" s="17"/>
      <c r="B22" s="8"/>
      <c r="C22" s="34" t="s">
        <v>15</v>
      </c>
      <c r="D22" s="9"/>
      <c r="E22" s="9"/>
      <c r="F22" s="23">
        <f aca="true" t="shared" si="2" ref="F22:F36">IF(B22&gt;0,$H$11,0)</f>
        <v>0</v>
      </c>
      <c r="G22" s="23">
        <f aca="true" t="shared" si="3" ref="G22:G36">ROUND($H$11/60*D22,2)</f>
        <v>0</v>
      </c>
      <c r="H22" s="23">
        <f t="shared" si="0"/>
        <v>0</v>
      </c>
      <c r="I22" s="23">
        <f t="shared" si="1"/>
        <v>0</v>
      </c>
      <c r="J22" s="23">
        <f>IF($D$64&gt;0,ROUND($K$11/$D$64*D22,2),0)</f>
        <v>0</v>
      </c>
      <c r="K22" s="24">
        <f>IF(G22+J22&gt;0,G22+J22,0)</f>
        <v>0</v>
      </c>
      <c r="L22" s="20"/>
      <c r="M22" s="128"/>
      <c r="N22" s="128"/>
      <c r="O22" s="128"/>
      <c r="P22" s="128"/>
      <c r="Q22" s="17"/>
      <c r="R22" s="17"/>
    </row>
    <row r="23" spans="1:18" ht="10.5" customHeight="1">
      <c r="A23" s="17"/>
      <c r="B23" s="10"/>
      <c r="C23" s="35" t="s">
        <v>15</v>
      </c>
      <c r="D23" s="11"/>
      <c r="E23" s="11"/>
      <c r="F23" s="25">
        <f t="shared" si="2"/>
        <v>0</v>
      </c>
      <c r="G23" s="25">
        <f t="shared" si="3"/>
        <v>0</v>
      </c>
      <c r="H23" s="25">
        <f t="shared" si="0"/>
        <v>0</v>
      </c>
      <c r="I23" s="25">
        <f t="shared" si="1"/>
        <v>0</v>
      </c>
      <c r="J23" s="25">
        <f aca="true" t="shared" si="4" ref="J23:J36">IF($D$64&gt;0,ROUND($K$11/$D$64*D23,2),0)</f>
        <v>0</v>
      </c>
      <c r="K23" s="26">
        <f aca="true" t="shared" si="5" ref="K23:K35">IF(G23+J23&gt;0,G23+J23,0)</f>
        <v>0</v>
      </c>
      <c r="L23" s="20"/>
      <c r="M23" s="128"/>
      <c r="N23" s="128"/>
      <c r="O23" s="128"/>
      <c r="P23" s="128"/>
      <c r="Q23" s="17"/>
      <c r="R23" s="17"/>
    </row>
    <row r="24" spans="1:18" ht="10.5" customHeight="1">
      <c r="A24" s="17"/>
      <c r="B24" s="10"/>
      <c r="C24" s="35" t="s">
        <v>15</v>
      </c>
      <c r="D24" s="11"/>
      <c r="E24" s="11"/>
      <c r="F24" s="25">
        <f t="shared" si="2"/>
        <v>0</v>
      </c>
      <c r="G24" s="25">
        <f t="shared" si="3"/>
        <v>0</v>
      </c>
      <c r="H24" s="25">
        <f t="shared" si="0"/>
        <v>0</v>
      </c>
      <c r="I24" s="25">
        <f t="shared" si="1"/>
        <v>0</v>
      </c>
      <c r="J24" s="25">
        <f t="shared" si="4"/>
        <v>0</v>
      </c>
      <c r="K24" s="26">
        <f t="shared" si="5"/>
        <v>0</v>
      </c>
      <c r="L24" s="20"/>
      <c r="M24" s="128"/>
      <c r="N24" s="128"/>
      <c r="O24" s="128"/>
      <c r="P24" s="128"/>
      <c r="Q24" s="17"/>
      <c r="R24" s="17"/>
    </row>
    <row r="25" spans="1:18" ht="10.5" customHeight="1">
      <c r="A25" s="17"/>
      <c r="B25" s="10"/>
      <c r="C25" s="35" t="s">
        <v>15</v>
      </c>
      <c r="D25" s="11"/>
      <c r="E25" s="11"/>
      <c r="F25" s="25">
        <f t="shared" si="2"/>
        <v>0</v>
      </c>
      <c r="G25" s="25">
        <f t="shared" si="3"/>
        <v>0</v>
      </c>
      <c r="H25" s="25">
        <f t="shared" si="0"/>
        <v>0</v>
      </c>
      <c r="I25" s="25">
        <f t="shared" si="1"/>
        <v>0</v>
      </c>
      <c r="J25" s="25">
        <f t="shared" si="4"/>
        <v>0</v>
      </c>
      <c r="K25" s="26">
        <f t="shared" si="5"/>
        <v>0</v>
      </c>
      <c r="L25" s="20"/>
      <c r="M25" s="128"/>
      <c r="N25" s="128"/>
      <c r="O25" s="128"/>
      <c r="P25" s="128"/>
      <c r="Q25" s="17"/>
      <c r="R25" s="17"/>
    </row>
    <row r="26" spans="1:18" ht="10.5" customHeight="1">
      <c r="A26" s="17"/>
      <c r="B26" s="10"/>
      <c r="C26" s="35" t="s">
        <v>15</v>
      </c>
      <c r="D26" s="11"/>
      <c r="E26" s="11"/>
      <c r="F26" s="25">
        <f t="shared" si="2"/>
        <v>0</v>
      </c>
      <c r="G26" s="25">
        <f t="shared" si="3"/>
        <v>0</v>
      </c>
      <c r="H26" s="25">
        <f t="shared" si="0"/>
        <v>0</v>
      </c>
      <c r="I26" s="25">
        <f t="shared" si="1"/>
        <v>0</v>
      </c>
      <c r="J26" s="25">
        <f t="shared" si="4"/>
        <v>0</v>
      </c>
      <c r="K26" s="26">
        <f t="shared" si="5"/>
        <v>0</v>
      </c>
      <c r="L26" s="20"/>
      <c r="M26" s="128"/>
      <c r="N26" s="128"/>
      <c r="O26" s="128"/>
      <c r="P26" s="128"/>
      <c r="Q26" s="17"/>
      <c r="R26" s="17"/>
    </row>
    <row r="27" spans="1:18" ht="10.5" customHeight="1">
      <c r="A27" s="17"/>
      <c r="B27" s="10"/>
      <c r="C27" s="35" t="s">
        <v>15</v>
      </c>
      <c r="D27" s="11"/>
      <c r="E27" s="11"/>
      <c r="F27" s="25">
        <f t="shared" si="2"/>
        <v>0</v>
      </c>
      <c r="G27" s="25">
        <f t="shared" si="3"/>
        <v>0</v>
      </c>
      <c r="H27" s="25">
        <f t="shared" si="0"/>
        <v>0</v>
      </c>
      <c r="I27" s="25">
        <f t="shared" si="1"/>
        <v>0</v>
      </c>
      <c r="J27" s="25">
        <f t="shared" si="4"/>
        <v>0</v>
      </c>
      <c r="K27" s="26">
        <f t="shared" si="5"/>
        <v>0</v>
      </c>
      <c r="L27" s="20"/>
      <c r="M27" s="128"/>
      <c r="N27" s="128"/>
      <c r="O27" s="128"/>
      <c r="P27" s="128"/>
      <c r="Q27" s="17"/>
      <c r="R27" s="17"/>
    </row>
    <row r="28" spans="1:18" ht="10.5" customHeight="1">
      <c r="A28" s="17"/>
      <c r="B28" s="10"/>
      <c r="C28" s="35" t="s">
        <v>15</v>
      </c>
      <c r="D28" s="11"/>
      <c r="E28" s="11"/>
      <c r="F28" s="25">
        <f t="shared" si="2"/>
        <v>0</v>
      </c>
      <c r="G28" s="25">
        <f t="shared" si="3"/>
        <v>0</v>
      </c>
      <c r="H28" s="25">
        <f t="shared" si="0"/>
        <v>0</v>
      </c>
      <c r="I28" s="25">
        <f t="shared" si="1"/>
        <v>0</v>
      </c>
      <c r="J28" s="25">
        <f t="shared" si="4"/>
        <v>0</v>
      </c>
      <c r="K28" s="26">
        <f t="shared" si="5"/>
        <v>0</v>
      </c>
      <c r="L28" s="20"/>
      <c r="M28" s="128"/>
      <c r="N28" s="128"/>
      <c r="O28" s="128"/>
      <c r="P28" s="128"/>
      <c r="Q28" s="17"/>
      <c r="R28" s="17"/>
    </row>
    <row r="29" spans="1:18" ht="10.5" customHeight="1">
      <c r="A29" s="17"/>
      <c r="B29" s="10"/>
      <c r="C29" s="35" t="s">
        <v>15</v>
      </c>
      <c r="D29" s="11"/>
      <c r="E29" s="11"/>
      <c r="F29" s="25">
        <f t="shared" si="2"/>
        <v>0</v>
      </c>
      <c r="G29" s="25">
        <f t="shared" si="3"/>
        <v>0</v>
      </c>
      <c r="H29" s="25">
        <f t="shared" si="0"/>
        <v>0</v>
      </c>
      <c r="I29" s="25">
        <f t="shared" si="1"/>
        <v>0</v>
      </c>
      <c r="J29" s="25">
        <f t="shared" si="4"/>
        <v>0</v>
      </c>
      <c r="K29" s="26">
        <f t="shared" si="5"/>
        <v>0</v>
      </c>
      <c r="L29" s="20"/>
      <c r="M29" s="17"/>
      <c r="N29" s="17"/>
      <c r="O29" s="17"/>
      <c r="P29" s="17"/>
      <c r="Q29" s="17"/>
      <c r="R29" s="17"/>
    </row>
    <row r="30" spans="1:18" ht="10.5" customHeight="1">
      <c r="A30" s="17"/>
      <c r="B30" s="10"/>
      <c r="C30" s="35" t="s">
        <v>15</v>
      </c>
      <c r="D30" s="11"/>
      <c r="E30" s="11"/>
      <c r="F30" s="25">
        <f t="shared" si="2"/>
        <v>0</v>
      </c>
      <c r="G30" s="25">
        <f t="shared" si="3"/>
        <v>0</v>
      </c>
      <c r="H30" s="25">
        <f t="shared" si="0"/>
        <v>0</v>
      </c>
      <c r="I30" s="25">
        <f t="shared" si="1"/>
        <v>0</v>
      </c>
      <c r="J30" s="25">
        <f t="shared" si="4"/>
        <v>0</v>
      </c>
      <c r="K30" s="26">
        <f t="shared" si="5"/>
        <v>0</v>
      </c>
      <c r="L30" s="20"/>
      <c r="M30" s="17"/>
      <c r="N30" s="17"/>
      <c r="O30" s="17"/>
      <c r="P30" s="17"/>
      <c r="Q30" s="17"/>
      <c r="R30" s="17"/>
    </row>
    <row r="31" spans="1:18" ht="10.5" customHeight="1">
      <c r="A31" s="17"/>
      <c r="B31" s="10"/>
      <c r="C31" s="35" t="s">
        <v>15</v>
      </c>
      <c r="D31" s="11"/>
      <c r="E31" s="11"/>
      <c r="F31" s="25">
        <f t="shared" si="2"/>
        <v>0</v>
      </c>
      <c r="G31" s="25">
        <f t="shared" si="3"/>
        <v>0</v>
      </c>
      <c r="H31" s="25">
        <f t="shared" si="0"/>
        <v>0</v>
      </c>
      <c r="I31" s="25">
        <f t="shared" si="1"/>
        <v>0</v>
      </c>
      <c r="J31" s="25">
        <f t="shared" si="4"/>
        <v>0</v>
      </c>
      <c r="K31" s="26">
        <f t="shared" si="5"/>
        <v>0</v>
      </c>
      <c r="L31" s="20"/>
      <c r="M31" s="17"/>
      <c r="N31" s="17"/>
      <c r="O31" s="17"/>
      <c r="P31" s="17"/>
      <c r="Q31" s="17"/>
      <c r="R31" s="17"/>
    </row>
    <row r="32" spans="1:18" ht="10.5" customHeight="1">
      <c r="A32" s="17"/>
      <c r="B32" s="10"/>
      <c r="C32" s="35" t="s">
        <v>15</v>
      </c>
      <c r="D32" s="11"/>
      <c r="E32" s="11"/>
      <c r="F32" s="25">
        <f t="shared" si="2"/>
        <v>0</v>
      </c>
      <c r="G32" s="25">
        <f t="shared" si="3"/>
        <v>0</v>
      </c>
      <c r="H32" s="25">
        <f t="shared" si="0"/>
        <v>0</v>
      </c>
      <c r="I32" s="25">
        <f t="shared" si="1"/>
        <v>0</v>
      </c>
      <c r="J32" s="25">
        <f t="shared" si="4"/>
        <v>0</v>
      </c>
      <c r="K32" s="26">
        <f t="shared" si="5"/>
        <v>0</v>
      </c>
      <c r="L32" s="20"/>
      <c r="M32" s="17"/>
      <c r="N32" s="17"/>
      <c r="O32" s="17"/>
      <c r="P32" s="17"/>
      <c r="Q32" s="17"/>
      <c r="R32" s="17"/>
    </row>
    <row r="33" spans="1:18" ht="10.5" customHeight="1">
      <c r="A33" s="17"/>
      <c r="B33" s="10"/>
      <c r="C33" s="35" t="s">
        <v>15</v>
      </c>
      <c r="D33" s="11"/>
      <c r="E33" s="11"/>
      <c r="F33" s="25">
        <f t="shared" si="2"/>
        <v>0</v>
      </c>
      <c r="G33" s="25">
        <f t="shared" si="3"/>
        <v>0</v>
      </c>
      <c r="H33" s="25">
        <f t="shared" si="0"/>
        <v>0</v>
      </c>
      <c r="I33" s="25">
        <f t="shared" si="1"/>
        <v>0</v>
      </c>
      <c r="J33" s="25">
        <f t="shared" si="4"/>
        <v>0</v>
      </c>
      <c r="K33" s="26">
        <f t="shared" si="5"/>
        <v>0</v>
      </c>
      <c r="L33" s="20"/>
      <c r="M33" s="17"/>
      <c r="N33" s="17"/>
      <c r="O33" s="17"/>
      <c r="P33" s="17"/>
      <c r="Q33" s="17"/>
      <c r="R33" s="17"/>
    </row>
    <row r="34" spans="1:18" ht="10.5" customHeight="1">
      <c r="A34" s="17"/>
      <c r="B34" s="10"/>
      <c r="C34" s="35" t="s">
        <v>15</v>
      </c>
      <c r="D34" s="11"/>
      <c r="E34" s="11"/>
      <c r="F34" s="25">
        <f t="shared" si="2"/>
        <v>0</v>
      </c>
      <c r="G34" s="25">
        <f t="shared" si="3"/>
        <v>0</v>
      </c>
      <c r="H34" s="25">
        <f t="shared" si="0"/>
        <v>0</v>
      </c>
      <c r="I34" s="25">
        <f t="shared" si="1"/>
        <v>0</v>
      </c>
      <c r="J34" s="25">
        <f t="shared" si="4"/>
        <v>0</v>
      </c>
      <c r="K34" s="26">
        <f t="shared" si="5"/>
        <v>0</v>
      </c>
      <c r="L34" s="20"/>
      <c r="M34" s="17"/>
      <c r="N34" s="17"/>
      <c r="O34" s="17"/>
      <c r="P34" s="17"/>
      <c r="Q34" s="17"/>
      <c r="R34" s="17"/>
    </row>
    <row r="35" spans="1:18" ht="10.5" customHeight="1">
      <c r="A35" s="17"/>
      <c r="B35" s="10"/>
      <c r="C35" s="35" t="s">
        <v>15</v>
      </c>
      <c r="D35" s="11"/>
      <c r="E35" s="11"/>
      <c r="F35" s="25">
        <f t="shared" si="2"/>
        <v>0</v>
      </c>
      <c r="G35" s="25">
        <f t="shared" si="3"/>
        <v>0</v>
      </c>
      <c r="H35" s="25">
        <f t="shared" si="0"/>
        <v>0</v>
      </c>
      <c r="I35" s="25">
        <f t="shared" si="1"/>
        <v>0</v>
      </c>
      <c r="J35" s="25">
        <f t="shared" si="4"/>
        <v>0</v>
      </c>
      <c r="K35" s="26">
        <f t="shared" si="5"/>
        <v>0</v>
      </c>
      <c r="L35" s="20"/>
      <c r="M35" s="17"/>
      <c r="N35" s="17"/>
      <c r="O35" s="17"/>
      <c r="P35" s="17"/>
      <c r="Q35" s="17"/>
      <c r="R35" s="17"/>
    </row>
    <row r="36" spans="1:18" ht="10.5" customHeight="1" thickBot="1">
      <c r="A36" s="17"/>
      <c r="B36" s="12"/>
      <c r="C36" s="36" t="s">
        <v>15</v>
      </c>
      <c r="D36" s="13"/>
      <c r="E36" s="13"/>
      <c r="F36" s="27">
        <f t="shared" si="2"/>
        <v>0</v>
      </c>
      <c r="G36" s="27">
        <f t="shared" si="3"/>
        <v>0</v>
      </c>
      <c r="H36" s="27">
        <f t="shared" si="0"/>
        <v>0</v>
      </c>
      <c r="I36" s="27">
        <f t="shared" si="1"/>
        <v>0</v>
      </c>
      <c r="J36" s="27">
        <f t="shared" si="4"/>
        <v>0</v>
      </c>
      <c r="K36" s="28">
        <f>IF(G36+J36&gt;0,G36+J36,0)</f>
        <v>0</v>
      </c>
      <c r="L36" s="20"/>
      <c r="M36" s="17"/>
      <c r="N36" s="17"/>
      <c r="O36" s="17"/>
      <c r="P36" s="17"/>
      <c r="Q36" s="17"/>
      <c r="R36" s="17"/>
    </row>
    <row r="37" spans="1:18" ht="10.5" customHeight="1" thickTop="1">
      <c r="A37" s="17"/>
      <c r="B37" s="8"/>
      <c r="C37" s="34" t="s">
        <v>36</v>
      </c>
      <c r="D37" s="9"/>
      <c r="E37" s="9"/>
      <c r="F37" s="23">
        <f aca="true" t="shared" si="6" ref="F37:F46">IF(B37&gt;0,$H$12,0)</f>
        <v>0</v>
      </c>
      <c r="G37" s="23">
        <f aca="true" t="shared" si="7" ref="G37:G46">ROUND($H$12/60*D37,2)</f>
        <v>0</v>
      </c>
      <c r="H37" s="23">
        <f t="shared" si="0"/>
        <v>0</v>
      </c>
      <c r="I37" s="23">
        <f t="shared" si="1"/>
        <v>0</v>
      </c>
      <c r="J37" s="23">
        <f>IF($D$65&gt;0,ROUND($K$12/$D$65*D37,2),0)</f>
        <v>0</v>
      </c>
      <c r="K37" s="24">
        <f>IF(G37+J37&gt;0,G37+J37,0)</f>
        <v>0</v>
      </c>
      <c r="L37" s="20"/>
      <c r="M37" s="17"/>
      <c r="N37" s="17"/>
      <c r="O37" s="17"/>
      <c r="P37" s="17"/>
      <c r="Q37" s="17"/>
      <c r="R37" s="17"/>
    </row>
    <row r="38" spans="1:18" ht="10.5" customHeight="1">
      <c r="A38" s="17"/>
      <c r="B38" s="10"/>
      <c r="C38" s="35" t="s">
        <v>36</v>
      </c>
      <c r="D38" s="11"/>
      <c r="E38" s="11"/>
      <c r="F38" s="25">
        <f t="shared" si="6"/>
        <v>0</v>
      </c>
      <c r="G38" s="25">
        <f t="shared" si="7"/>
        <v>0</v>
      </c>
      <c r="H38" s="25">
        <f t="shared" si="0"/>
        <v>0</v>
      </c>
      <c r="I38" s="25">
        <f t="shared" si="1"/>
        <v>0</v>
      </c>
      <c r="J38" s="25">
        <f aca="true" t="shared" si="8" ref="J38:J46">IF($D$65&gt;0,ROUND($K$12/$D$65*D38,2),0)</f>
        <v>0</v>
      </c>
      <c r="K38" s="26">
        <f aca="true" t="shared" si="9" ref="K38:K45">IF(G38+J38&gt;0,G38+J38,0)</f>
        <v>0</v>
      </c>
      <c r="L38" s="20"/>
      <c r="M38" s="17"/>
      <c r="N38" s="17"/>
      <c r="O38" s="17"/>
      <c r="P38" s="17"/>
      <c r="Q38" s="17"/>
      <c r="R38" s="17"/>
    </row>
    <row r="39" spans="1:18" ht="10.5" customHeight="1">
      <c r="A39" s="17"/>
      <c r="B39" s="10"/>
      <c r="C39" s="35" t="s">
        <v>36</v>
      </c>
      <c r="D39" s="11"/>
      <c r="E39" s="11"/>
      <c r="F39" s="25">
        <f t="shared" si="6"/>
        <v>0</v>
      </c>
      <c r="G39" s="25">
        <f t="shared" si="7"/>
        <v>0</v>
      </c>
      <c r="H39" s="25">
        <f t="shared" si="0"/>
        <v>0</v>
      </c>
      <c r="I39" s="25">
        <f t="shared" si="1"/>
        <v>0</v>
      </c>
      <c r="J39" s="25">
        <f t="shared" si="8"/>
        <v>0</v>
      </c>
      <c r="K39" s="26">
        <f t="shared" si="9"/>
        <v>0</v>
      </c>
      <c r="L39" s="20"/>
      <c r="M39" s="17"/>
      <c r="N39" s="17"/>
      <c r="O39" s="17"/>
      <c r="P39" s="17"/>
      <c r="Q39" s="17"/>
      <c r="R39" s="17"/>
    </row>
    <row r="40" spans="1:18" ht="10.5" customHeight="1">
      <c r="A40" s="17"/>
      <c r="B40" s="10"/>
      <c r="C40" s="35" t="s">
        <v>36</v>
      </c>
      <c r="D40" s="11"/>
      <c r="E40" s="11"/>
      <c r="F40" s="25">
        <f t="shared" si="6"/>
        <v>0</v>
      </c>
      <c r="G40" s="25">
        <f t="shared" si="7"/>
        <v>0</v>
      </c>
      <c r="H40" s="25">
        <f t="shared" si="0"/>
        <v>0</v>
      </c>
      <c r="I40" s="25">
        <f t="shared" si="1"/>
        <v>0</v>
      </c>
      <c r="J40" s="25">
        <f t="shared" si="8"/>
        <v>0</v>
      </c>
      <c r="K40" s="26">
        <f t="shared" si="9"/>
        <v>0</v>
      </c>
      <c r="L40" s="20"/>
      <c r="M40" s="17"/>
      <c r="N40" s="17"/>
      <c r="O40" s="17"/>
      <c r="P40" s="17"/>
      <c r="Q40" s="17"/>
      <c r="R40" s="17"/>
    </row>
    <row r="41" spans="1:18" ht="10.5" customHeight="1">
      <c r="A41" s="17"/>
      <c r="B41" s="10"/>
      <c r="C41" s="35" t="s">
        <v>36</v>
      </c>
      <c r="D41" s="11"/>
      <c r="E41" s="11"/>
      <c r="F41" s="25">
        <f t="shared" si="6"/>
        <v>0</v>
      </c>
      <c r="G41" s="25">
        <f t="shared" si="7"/>
        <v>0</v>
      </c>
      <c r="H41" s="25">
        <f t="shared" si="0"/>
        <v>0</v>
      </c>
      <c r="I41" s="25">
        <f t="shared" si="1"/>
        <v>0</v>
      </c>
      <c r="J41" s="25">
        <f t="shared" si="8"/>
        <v>0</v>
      </c>
      <c r="K41" s="26">
        <f t="shared" si="9"/>
        <v>0</v>
      </c>
      <c r="L41" s="20"/>
      <c r="M41" s="17"/>
      <c r="N41" s="17"/>
      <c r="O41" s="17"/>
      <c r="P41" s="17"/>
      <c r="Q41" s="17"/>
      <c r="R41" s="17"/>
    </row>
    <row r="42" spans="1:18" ht="10.5" customHeight="1">
      <c r="A42" s="17"/>
      <c r="B42" s="10"/>
      <c r="C42" s="35" t="s">
        <v>36</v>
      </c>
      <c r="D42" s="11"/>
      <c r="E42" s="11"/>
      <c r="F42" s="25">
        <f t="shared" si="6"/>
        <v>0</v>
      </c>
      <c r="G42" s="25">
        <f t="shared" si="7"/>
        <v>0</v>
      </c>
      <c r="H42" s="25">
        <f t="shared" si="0"/>
        <v>0</v>
      </c>
      <c r="I42" s="25">
        <f t="shared" si="1"/>
        <v>0</v>
      </c>
      <c r="J42" s="25">
        <f t="shared" si="8"/>
        <v>0</v>
      </c>
      <c r="K42" s="26">
        <f t="shared" si="9"/>
        <v>0</v>
      </c>
      <c r="L42" s="20"/>
      <c r="M42" s="40"/>
      <c r="N42" s="41"/>
      <c r="O42" s="17"/>
      <c r="P42" s="17"/>
      <c r="Q42" s="17"/>
      <c r="R42" s="17"/>
    </row>
    <row r="43" spans="1:18" ht="10.5" customHeight="1">
      <c r="A43" s="17"/>
      <c r="B43" s="10"/>
      <c r="C43" s="35" t="s">
        <v>36</v>
      </c>
      <c r="D43" s="11"/>
      <c r="E43" s="11"/>
      <c r="F43" s="25">
        <f t="shared" si="6"/>
        <v>0</v>
      </c>
      <c r="G43" s="25">
        <f t="shared" si="7"/>
        <v>0</v>
      </c>
      <c r="H43" s="25">
        <f t="shared" si="0"/>
        <v>0</v>
      </c>
      <c r="I43" s="25">
        <f t="shared" si="1"/>
        <v>0</v>
      </c>
      <c r="J43" s="25">
        <f t="shared" si="8"/>
        <v>0</v>
      </c>
      <c r="K43" s="26">
        <f t="shared" si="9"/>
        <v>0</v>
      </c>
      <c r="L43" s="20"/>
      <c r="M43" s="40"/>
      <c r="N43" s="41"/>
      <c r="O43" s="17"/>
      <c r="P43" s="17"/>
      <c r="Q43" s="17"/>
      <c r="R43" s="17"/>
    </row>
    <row r="44" spans="1:18" ht="10.5" customHeight="1">
      <c r="A44" s="17"/>
      <c r="B44" s="10"/>
      <c r="C44" s="35" t="s">
        <v>36</v>
      </c>
      <c r="D44" s="11"/>
      <c r="E44" s="11"/>
      <c r="F44" s="25">
        <f t="shared" si="6"/>
        <v>0</v>
      </c>
      <c r="G44" s="25">
        <f t="shared" si="7"/>
        <v>0</v>
      </c>
      <c r="H44" s="25">
        <f t="shared" si="0"/>
        <v>0</v>
      </c>
      <c r="I44" s="25">
        <f t="shared" si="1"/>
        <v>0</v>
      </c>
      <c r="J44" s="25">
        <f t="shared" si="8"/>
        <v>0</v>
      </c>
      <c r="K44" s="26">
        <f t="shared" si="9"/>
        <v>0</v>
      </c>
      <c r="L44" s="20"/>
      <c r="M44" s="40"/>
      <c r="N44" s="41"/>
      <c r="O44" s="17"/>
      <c r="P44" s="17"/>
      <c r="Q44" s="17"/>
      <c r="R44" s="17"/>
    </row>
    <row r="45" spans="1:18" ht="10.5" customHeight="1">
      <c r="A45" s="17"/>
      <c r="B45" s="10"/>
      <c r="C45" s="35" t="s">
        <v>36</v>
      </c>
      <c r="D45" s="11"/>
      <c r="E45" s="11"/>
      <c r="F45" s="25">
        <f t="shared" si="6"/>
        <v>0</v>
      </c>
      <c r="G45" s="25">
        <f t="shared" si="7"/>
        <v>0</v>
      </c>
      <c r="H45" s="25">
        <f t="shared" si="0"/>
        <v>0</v>
      </c>
      <c r="I45" s="25">
        <f t="shared" si="1"/>
        <v>0</v>
      </c>
      <c r="J45" s="25">
        <f t="shared" si="8"/>
        <v>0</v>
      </c>
      <c r="K45" s="26">
        <f t="shared" si="9"/>
        <v>0</v>
      </c>
      <c r="L45" s="20"/>
      <c r="M45" s="40"/>
      <c r="N45" s="41"/>
      <c r="O45" s="17"/>
      <c r="P45" s="17"/>
      <c r="Q45" s="17"/>
      <c r="R45" s="17"/>
    </row>
    <row r="46" spans="1:18" ht="10.5" customHeight="1" thickBot="1">
      <c r="A46" s="17"/>
      <c r="B46" s="12"/>
      <c r="C46" s="36" t="s">
        <v>36</v>
      </c>
      <c r="D46" s="13"/>
      <c r="E46" s="13"/>
      <c r="F46" s="27">
        <f t="shared" si="6"/>
        <v>0</v>
      </c>
      <c r="G46" s="27">
        <f t="shared" si="7"/>
        <v>0</v>
      </c>
      <c r="H46" s="27">
        <f t="shared" si="0"/>
        <v>0</v>
      </c>
      <c r="I46" s="27">
        <f t="shared" si="1"/>
        <v>0</v>
      </c>
      <c r="J46" s="27">
        <f t="shared" si="8"/>
        <v>0</v>
      </c>
      <c r="K46" s="28">
        <f>IF(G46+J46&gt;0,G46+J46,0)</f>
        <v>0</v>
      </c>
      <c r="L46" s="20"/>
      <c r="M46" s="40"/>
      <c r="N46" s="41"/>
      <c r="O46" s="17"/>
      <c r="P46" s="17"/>
      <c r="Q46" s="17"/>
      <c r="R46" s="17"/>
    </row>
    <row r="47" spans="1:18" ht="10.5" customHeight="1" thickTop="1">
      <c r="A47" s="17"/>
      <c r="B47" s="8"/>
      <c r="C47" s="34" t="s">
        <v>13</v>
      </c>
      <c r="D47" s="9"/>
      <c r="E47" s="9"/>
      <c r="F47" s="23">
        <f aca="true" t="shared" si="10" ref="F47:F61">IF(B47&gt;0,$H$13,0)</f>
        <v>0</v>
      </c>
      <c r="G47" s="23">
        <f aca="true" t="shared" si="11" ref="G47:G61">ROUND($H$13/60*D47,2)</f>
        <v>0</v>
      </c>
      <c r="H47" s="23">
        <f t="shared" si="0"/>
        <v>0</v>
      </c>
      <c r="I47" s="23">
        <f t="shared" si="1"/>
        <v>0</v>
      </c>
      <c r="J47" s="23">
        <f>IF($D$66&gt;0,ROUND($K$13/$D$66*D47,2),0)</f>
        <v>0</v>
      </c>
      <c r="K47" s="24">
        <f>IF(G47+J47&gt;0,G47+J47,0)</f>
        <v>0</v>
      </c>
      <c r="L47" s="20"/>
      <c r="M47" s="40"/>
      <c r="N47" s="41"/>
      <c r="O47" s="17"/>
      <c r="P47" s="17"/>
      <c r="Q47" s="17"/>
      <c r="R47" s="17"/>
    </row>
    <row r="48" spans="1:18" ht="10.5" customHeight="1">
      <c r="A48" s="17"/>
      <c r="B48" s="10"/>
      <c r="C48" s="35" t="s">
        <v>13</v>
      </c>
      <c r="D48" s="11"/>
      <c r="E48" s="11"/>
      <c r="F48" s="25">
        <f t="shared" si="10"/>
        <v>0</v>
      </c>
      <c r="G48" s="25">
        <f t="shared" si="11"/>
        <v>0</v>
      </c>
      <c r="H48" s="25">
        <f t="shared" si="0"/>
        <v>0</v>
      </c>
      <c r="I48" s="25">
        <f t="shared" si="1"/>
        <v>0</v>
      </c>
      <c r="J48" s="25">
        <f aca="true" t="shared" si="12" ref="J48:J61">IF($D$66&gt;0,ROUND($K$13/$D$66*D48,2),0)</f>
        <v>0</v>
      </c>
      <c r="K48" s="26">
        <f aca="true" t="shared" si="13" ref="K48:K60">IF(G48+J48&gt;0,G48+J48,0)</f>
        <v>0</v>
      </c>
      <c r="L48" s="20"/>
      <c r="M48" s="40"/>
      <c r="N48" s="41"/>
      <c r="O48" s="17"/>
      <c r="P48" s="17"/>
      <c r="Q48" s="17"/>
      <c r="R48" s="17"/>
    </row>
    <row r="49" spans="1:18" ht="10.5" customHeight="1">
      <c r="A49" s="17"/>
      <c r="B49" s="10"/>
      <c r="C49" s="35" t="s">
        <v>13</v>
      </c>
      <c r="D49" s="11"/>
      <c r="E49" s="11"/>
      <c r="F49" s="25">
        <f t="shared" si="10"/>
        <v>0</v>
      </c>
      <c r="G49" s="25">
        <f t="shared" si="11"/>
        <v>0</v>
      </c>
      <c r="H49" s="25">
        <f t="shared" si="0"/>
        <v>0</v>
      </c>
      <c r="I49" s="25">
        <f t="shared" si="1"/>
        <v>0</v>
      </c>
      <c r="J49" s="25">
        <f t="shared" si="12"/>
        <v>0</v>
      </c>
      <c r="K49" s="26">
        <f t="shared" si="13"/>
        <v>0</v>
      </c>
      <c r="L49" s="20"/>
      <c r="M49" s="40"/>
      <c r="N49" s="41"/>
      <c r="O49" s="17"/>
      <c r="P49" s="17"/>
      <c r="Q49" s="17"/>
      <c r="R49" s="17"/>
    </row>
    <row r="50" spans="1:18" ht="10.5" customHeight="1">
      <c r="A50" s="17"/>
      <c r="B50" s="10"/>
      <c r="C50" s="35" t="s">
        <v>13</v>
      </c>
      <c r="D50" s="11"/>
      <c r="E50" s="11"/>
      <c r="F50" s="25">
        <f t="shared" si="10"/>
        <v>0</v>
      </c>
      <c r="G50" s="25">
        <f t="shared" si="11"/>
        <v>0</v>
      </c>
      <c r="H50" s="25">
        <f t="shared" si="0"/>
        <v>0</v>
      </c>
      <c r="I50" s="25">
        <f t="shared" si="1"/>
        <v>0</v>
      </c>
      <c r="J50" s="25">
        <f t="shared" si="12"/>
        <v>0</v>
      </c>
      <c r="K50" s="26">
        <f t="shared" si="13"/>
        <v>0</v>
      </c>
      <c r="L50" s="20"/>
      <c r="M50" s="40"/>
      <c r="N50" s="41"/>
      <c r="O50" s="17"/>
      <c r="P50" s="17"/>
      <c r="Q50" s="17"/>
      <c r="R50" s="17"/>
    </row>
    <row r="51" spans="1:18" ht="10.5" customHeight="1">
      <c r="A51" s="17"/>
      <c r="B51" s="10"/>
      <c r="C51" s="35" t="s">
        <v>13</v>
      </c>
      <c r="D51" s="11"/>
      <c r="E51" s="11"/>
      <c r="F51" s="25">
        <f t="shared" si="10"/>
        <v>0</v>
      </c>
      <c r="G51" s="25">
        <f t="shared" si="11"/>
        <v>0</v>
      </c>
      <c r="H51" s="25">
        <f t="shared" si="0"/>
        <v>0</v>
      </c>
      <c r="I51" s="25">
        <f t="shared" si="1"/>
        <v>0</v>
      </c>
      <c r="J51" s="25">
        <f t="shared" si="12"/>
        <v>0</v>
      </c>
      <c r="K51" s="26">
        <f t="shared" si="13"/>
        <v>0</v>
      </c>
      <c r="L51" s="20"/>
      <c r="M51" s="40"/>
      <c r="N51" s="41"/>
      <c r="O51" s="17"/>
      <c r="P51" s="17"/>
      <c r="Q51" s="17"/>
      <c r="R51" s="17"/>
    </row>
    <row r="52" spans="1:18" ht="10.5" customHeight="1">
      <c r="A52" s="17"/>
      <c r="B52" s="10"/>
      <c r="C52" s="35" t="s">
        <v>13</v>
      </c>
      <c r="D52" s="11"/>
      <c r="E52" s="11"/>
      <c r="F52" s="25">
        <f t="shared" si="10"/>
        <v>0</v>
      </c>
      <c r="G52" s="25">
        <f t="shared" si="11"/>
        <v>0</v>
      </c>
      <c r="H52" s="25">
        <f t="shared" si="0"/>
        <v>0</v>
      </c>
      <c r="I52" s="25">
        <f t="shared" si="1"/>
        <v>0</v>
      </c>
      <c r="J52" s="25">
        <f t="shared" si="12"/>
        <v>0</v>
      </c>
      <c r="K52" s="26">
        <f t="shared" si="13"/>
        <v>0</v>
      </c>
      <c r="L52" s="20"/>
      <c r="M52" s="17"/>
      <c r="N52" s="17"/>
      <c r="O52" s="17"/>
      <c r="P52" s="17"/>
      <c r="Q52" s="17"/>
      <c r="R52" s="17"/>
    </row>
    <row r="53" spans="1:18" ht="10.5" customHeight="1">
      <c r="A53" s="17"/>
      <c r="B53" s="10"/>
      <c r="C53" s="35" t="s">
        <v>13</v>
      </c>
      <c r="D53" s="11"/>
      <c r="E53" s="11"/>
      <c r="F53" s="25">
        <f t="shared" si="10"/>
        <v>0</v>
      </c>
      <c r="G53" s="25">
        <f t="shared" si="11"/>
        <v>0</v>
      </c>
      <c r="H53" s="25">
        <f t="shared" si="0"/>
        <v>0</v>
      </c>
      <c r="I53" s="25">
        <f t="shared" si="1"/>
        <v>0</v>
      </c>
      <c r="J53" s="25">
        <f t="shared" si="12"/>
        <v>0</v>
      </c>
      <c r="K53" s="26">
        <f t="shared" si="13"/>
        <v>0</v>
      </c>
      <c r="L53" s="20"/>
      <c r="M53" s="17"/>
      <c r="N53" s="17"/>
      <c r="O53" s="17"/>
      <c r="P53" s="17"/>
      <c r="Q53" s="17"/>
      <c r="R53" s="17"/>
    </row>
    <row r="54" spans="1:18" ht="10.5" customHeight="1">
      <c r="A54" s="17"/>
      <c r="B54" s="10"/>
      <c r="C54" s="35" t="s">
        <v>13</v>
      </c>
      <c r="D54" s="11"/>
      <c r="E54" s="11"/>
      <c r="F54" s="25">
        <f t="shared" si="10"/>
        <v>0</v>
      </c>
      <c r="G54" s="25">
        <f t="shared" si="11"/>
        <v>0</v>
      </c>
      <c r="H54" s="25">
        <f t="shared" si="0"/>
        <v>0</v>
      </c>
      <c r="I54" s="25">
        <f t="shared" si="1"/>
        <v>0</v>
      </c>
      <c r="J54" s="25">
        <f t="shared" si="12"/>
        <v>0</v>
      </c>
      <c r="K54" s="26">
        <f t="shared" si="13"/>
        <v>0</v>
      </c>
      <c r="L54" s="20"/>
      <c r="M54" s="17"/>
      <c r="N54" s="17"/>
      <c r="O54" s="17"/>
      <c r="P54" s="17"/>
      <c r="Q54" s="17"/>
      <c r="R54" s="17"/>
    </row>
    <row r="55" spans="1:18" ht="10.5" customHeight="1">
      <c r="A55" s="17"/>
      <c r="B55" s="10"/>
      <c r="C55" s="35" t="s">
        <v>13</v>
      </c>
      <c r="D55" s="11"/>
      <c r="E55" s="11"/>
      <c r="F55" s="25">
        <f t="shared" si="10"/>
        <v>0</v>
      </c>
      <c r="G55" s="25">
        <f t="shared" si="11"/>
        <v>0</v>
      </c>
      <c r="H55" s="25">
        <f t="shared" si="0"/>
        <v>0</v>
      </c>
      <c r="I55" s="25">
        <f t="shared" si="1"/>
        <v>0</v>
      </c>
      <c r="J55" s="25">
        <f t="shared" si="12"/>
        <v>0</v>
      </c>
      <c r="K55" s="26">
        <f t="shared" si="13"/>
        <v>0</v>
      </c>
      <c r="L55" s="20"/>
      <c r="M55" s="17"/>
      <c r="N55" s="17"/>
      <c r="O55" s="17"/>
      <c r="P55" s="17"/>
      <c r="Q55" s="17"/>
      <c r="R55" s="17"/>
    </row>
    <row r="56" spans="1:18" ht="10.5" customHeight="1">
      <c r="A56" s="17"/>
      <c r="B56" s="10"/>
      <c r="C56" s="35" t="s">
        <v>13</v>
      </c>
      <c r="D56" s="11"/>
      <c r="E56" s="11"/>
      <c r="F56" s="25">
        <f t="shared" si="10"/>
        <v>0</v>
      </c>
      <c r="G56" s="25">
        <f t="shared" si="11"/>
        <v>0</v>
      </c>
      <c r="H56" s="25">
        <f t="shared" si="0"/>
        <v>0</v>
      </c>
      <c r="I56" s="25">
        <f t="shared" si="1"/>
        <v>0</v>
      </c>
      <c r="J56" s="25">
        <f t="shared" si="12"/>
        <v>0</v>
      </c>
      <c r="K56" s="26">
        <f t="shared" si="13"/>
        <v>0</v>
      </c>
      <c r="L56" s="20"/>
      <c r="M56" s="17"/>
      <c r="N56" s="17"/>
      <c r="O56" s="17"/>
      <c r="P56" s="17"/>
      <c r="Q56" s="17"/>
      <c r="R56" s="17"/>
    </row>
    <row r="57" spans="1:18" ht="10.5" customHeight="1">
      <c r="A57" s="17"/>
      <c r="B57" s="10"/>
      <c r="C57" s="35" t="s">
        <v>13</v>
      </c>
      <c r="D57" s="11"/>
      <c r="E57" s="11"/>
      <c r="F57" s="25">
        <f t="shared" si="10"/>
        <v>0</v>
      </c>
      <c r="G57" s="25">
        <f t="shared" si="11"/>
        <v>0</v>
      </c>
      <c r="H57" s="25">
        <f t="shared" si="0"/>
        <v>0</v>
      </c>
      <c r="I57" s="25">
        <f t="shared" si="1"/>
        <v>0</v>
      </c>
      <c r="J57" s="25">
        <f t="shared" si="12"/>
        <v>0</v>
      </c>
      <c r="K57" s="26">
        <f t="shared" si="13"/>
        <v>0</v>
      </c>
      <c r="L57" s="20"/>
      <c r="M57" s="17"/>
      <c r="N57" s="17"/>
      <c r="O57" s="17"/>
      <c r="P57" s="17"/>
      <c r="Q57" s="17"/>
      <c r="R57" s="17"/>
    </row>
    <row r="58" spans="1:18" ht="10.5" customHeight="1">
      <c r="A58" s="17"/>
      <c r="B58" s="10"/>
      <c r="C58" s="35" t="s">
        <v>13</v>
      </c>
      <c r="D58" s="11"/>
      <c r="E58" s="11"/>
      <c r="F58" s="25">
        <f t="shared" si="10"/>
        <v>0</v>
      </c>
      <c r="G58" s="25">
        <f t="shared" si="11"/>
        <v>0</v>
      </c>
      <c r="H58" s="25">
        <f t="shared" si="0"/>
        <v>0</v>
      </c>
      <c r="I58" s="25">
        <f t="shared" si="1"/>
        <v>0</v>
      </c>
      <c r="J58" s="25">
        <f t="shared" si="12"/>
        <v>0</v>
      </c>
      <c r="K58" s="26">
        <f t="shared" si="13"/>
        <v>0</v>
      </c>
      <c r="L58" s="20"/>
      <c r="M58" s="17"/>
      <c r="N58" s="17"/>
      <c r="O58" s="17"/>
      <c r="P58" s="17"/>
      <c r="Q58" s="17"/>
      <c r="R58" s="17"/>
    </row>
    <row r="59" spans="1:18" ht="10.5" customHeight="1">
      <c r="A59" s="17"/>
      <c r="B59" s="10"/>
      <c r="C59" s="35" t="s">
        <v>13</v>
      </c>
      <c r="D59" s="11"/>
      <c r="E59" s="11"/>
      <c r="F59" s="25">
        <f t="shared" si="10"/>
        <v>0</v>
      </c>
      <c r="G59" s="25">
        <f t="shared" si="11"/>
        <v>0</v>
      </c>
      <c r="H59" s="25">
        <f t="shared" si="0"/>
        <v>0</v>
      </c>
      <c r="I59" s="25">
        <f t="shared" si="1"/>
        <v>0</v>
      </c>
      <c r="J59" s="25">
        <f t="shared" si="12"/>
        <v>0</v>
      </c>
      <c r="K59" s="26">
        <f t="shared" si="13"/>
        <v>0</v>
      </c>
      <c r="L59" s="20"/>
      <c r="M59" s="17"/>
      <c r="N59" s="17"/>
      <c r="O59" s="17"/>
      <c r="P59" s="17"/>
      <c r="Q59" s="17"/>
      <c r="R59" s="17"/>
    </row>
    <row r="60" spans="1:18" ht="10.5" customHeight="1">
      <c r="A60" s="17"/>
      <c r="B60" s="10"/>
      <c r="C60" s="35" t="s">
        <v>13</v>
      </c>
      <c r="D60" s="11"/>
      <c r="E60" s="11"/>
      <c r="F60" s="25">
        <f t="shared" si="10"/>
        <v>0</v>
      </c>
      <c r="G60" s="25">
        <f t="shared" si="11"/>
        <v>0</v>
      </c>
      <c r="H60" s="25">
        <f t="shared" si="0"/>
        <v>0</v>
      </c>
      <c r="I60" s="25">
        <f t="shared" si="1"/>
        <v>0</v>
      </c>
      <c r="J60" s="25">
        <f t="shared" si="12"/>
        <v>0</v>
      </c>
      <c r="K60" s="26">
        <f t="shared" si="13"/>
        <v>0</v>
      </c>
      <c r="L60" s="20"/>
      <c r="M60" s="17"/>
      <c r="N60" s="17"/>
      <c r="O60" s="17"/>
      <c r="P60" s="17"/>
      <c r="Q60" s="17"/>
      <c r="R60" s="17"/>
    </row>
    <row r="61" spans="1:18" ht="10.5" customHeight="1" thickBot="1">
      <c r="A61" s="17"/>
      <c r="B61" s="12"/>
      <c r="C61" s="36" t="s">
        <v>13</v>
      </c>
      <c r="D61" s="13"/>
      <c r="E61" s="13"/>
      <c r="F61" s="27">
        <f t="shared" si="10"/>
        <v>0</v>
      </c>
      <c r="G61" s="27">
        <f t="shared" si="11"/>
        <v>0</v>
      </c>
      <c r="H61" s="27">
        <f t="shared" si="0"/>
        <v>0</v>
      </c>
      <c r="I61" s="27">
        <f t="shared" si="1"/>
        <v>0</v>
      </c>
      <c r="J61" s="25">
        <f t="shared" si="12"/>
        <v>0</v>
      </c>
      <c r="K61" s="28">
        <f>IF(G61+J61&gt;0,G61+J61,0)</f>
        <v>0</v>
      </c>
      <c r="L61" s="20"/>
      <c r="M61" s="17"/>
      <c r="N61" s="17"/>
      <c r="O61" s="17"/>
      <c r="P61" s="17"/>
      <c r="Q61" s="17"/>
      <c r="R61" s="17"/>
    </row>
    <row r="62" spans="1:18" ht="1.5" customHeight="1" thickBot="1" thickTop="1">
      <c r="A62" s="17"/>
      <c r="B62" s="20"/>
      <c r="C62" s="29"/>
      <c r="D62" s="20"/>
      <c r="E62" s="20"/>
      <c r="F62" s="30"/>
      <c r="G62" s="30"/>
      <c r="H62" s="30"/>
      <c r="I62" s="30"/>
      <c r="J62" s="30"/>
      <c r="K62" s="91">
        <f>+G62-H62+J62</f>
        <v>0</v>
      </c>
      <c r="L62" s="20"/>
      <c r="M62" s="17"/>
      <c r="N62" s="17"/>
      <c r="O62" s="17"/>
      <c r="P62" s="17"/>
      <c r="Q62" s="17"/>
      <c r="R62" s="17"/>
    </row>
    <row r="63" spans="1:18" ht="10.5" customHeight="1" thickTop="1">
      <c r="A63" s="17"/>
      <c r="B63" s="71" t="s">
        <v>14</v>
      </c>
      <c r="C63" s="62" t="s">
        <v>35</v>
      </c>
      <c r="D63" s="63">
        <f>SUM(D19:D21)</f>
        <v>0</v>
      </c>
      <c r="E63" s="63">
        <f>SUM(E19:E21)</f>
        <v>0</v>
      </c>
      <c r="F63" s="64">
        <f>SUM(F19:F21)</f>
        <v>0</v>
      </c>
      <c r="G63" s="64">
        <f>SUM(G19:G21)</f>
        <v>0</v>
      </c>
      <c r="H63" s="170">
        <f>SUM(H19:H61)</f>
        <v>0</v>
      </c>
      <c r="I63" s="170">
        <f>SUM(I19:I61)</f>
        <v>0</v>
      </c>
      <c r="J63" s="170">
        <f>SUM(J19:J61)</f>
        <v>0</v>
      </c>
      <c r="K63" s="129">
        <f>SUM(K19:K61)</f>
        <v>0</v>
      </c>
      <c r="L63" s="20"/>
      <c r="M63" s="17"/>
      <c r="N63" s="17"/>
      <c r="O63" s="17"/>
      <c r="P63" s="17"/>
      <c r="Q63" s="17"/>
      <c r="R63" s="17"/>
    </row>
    <row r="64" spans="1:18" ht="10.5" customHeight="1">
      <c r="A64" s="17"/>
      <c r="B64" s="72" t="s">
        <v>14</v>
      </c>
      <c r="C64" s="65" t="s">
        <v>15</v>
      </c>
      <c r="D64" s="66">
        <f>SUM(D22:D36)</f>
        <v>0</v>
      </c>
      <c r="E64" s="66">
        <f>SUM(E22:E36)</f>
        <v>0</v>
      </c>
      <c r="F64" s="67">
        <f>SUM(F22:F36)</f>
        <v>0</v>
      </c>
      <c r="G64" s="67">
        <f>SUM(G22:G36)</f>
        <v>0</v>
      </c>
      <c r="H64" s="171"/>
      <c r="I64" s="171"/>
      <c r="J64" s="171"/>
      <c r="K64" s="130"/>
      <c r="L64" s="20"/>
      <c r="M64" s="17"/>
      <c r="N64" s="17"/>
      <c r="O64" s="17"/>
      <c r="P64" s="17"/>
      <c r="Q64" s="17"/>
      <c r="R64" s="17"/>
    </row>
    <row r="65" spans="1:18" ht="10.5" customHeight="1">
      <c r="A65" s="17"/>
      <c r="B65" s="72" t="s">
        <v>14</v>
      </c>
      <c r="C65" s="65" t="s">
        <v>36</v>
      </c>
      <c r="D65" s="66">
        <f>SUM(D37:D46)</f>
        <v>0</v>
      </c>
      <c r="E65" s="66">
        <f>SUM(E37:E46)</f>
        <v>0</v>
      </c>
      <c r="F65" s="67">
        <f>SUM(F37:F46)</f>
        <v>0</v>
      </c>
      <c r="G65" s="67">
        <f>SUM(G37:G46)</f>
        <v>0</v>
      </c>
      <c r="H65" s="171"/>
      <c r="I65" s="171"/>
      <c r="J65" s="171"/>
      <c r="K65" s="130"/>
      <c r="L65" s="20"/>
      <c r="M65" s="17"/>
      <c r="N65" s="17"/>
      <c r="O65" s="17"/>
      <c r="P65" s="17"/>
      <c r="Q65" s="17"/>
      <c r="R65" s="17"/>
    </row>
    <row r="66" spans="1:18" ht="10.5" customHeight="1" thickBot="1">
      <c r="A66" s="17"/>
      <c r="B66" s="73" t="s">
        <v>14</v>
      </c>
      <c r="C66" s="68" t="s">
        <v>13</v>
      </c>
      <c r="D66" s="69">
        <f>SUM(D47:D61)</f>
        <v>0</v>
      </c>
      <c r="E66" s="69">
        <f>SUM(E47:E61)</f>
        <v>0</v>
      </c>
      <c r="F66" s="70">
        <f>SUM(F47:F61)</f>
        <v>0</v>
      </c>
      <c r="G66" s="70">
        <f>SUM(G47:G61)</f>
        <v>0</v>
      </c>
      <c r="H66" s="172"/>
      <c r="I66" s="172"/>
      <c r="J66" s="172"/>
      <c r="K66" s="131"/>
      <c r="L66" s="20"/>
      <c r="M66" s="17"/>
      <c r="N66" s="17"/>
      <c r="O66" s="17"/>
      <c r="P66" s="17"/>
      <c r="Q66" s="17"/>
      <c r="R66" s="17"/>
    </row>
    <row r="67" spans="1:18" ht="1.5" customHeight="1" thickBot="1" thickTop="1">
      <c r="A67" s="17"/>
      <c r="B67" s="31"/>
      <c r="C67" s="32"/>
      <c r="D67" s="32"/>
      <c r="E67" s="20"/>
      <c r="F67" s="33"/>
      <c r="G67" s="33"/>
      <c r="H67" s="33"/>
      <c r="I67" s="33"/>
      <c r="J67" s="33"/>
      <c r="K67" s="33"/>
      <c r="L67" s="33"/>
      <c r="M67" s="17"/>
      <c r="N67" s="17"/>
      <c r="O67" s="17"/>
      <c r="P67" s="17"/>
      <c r="Q67" s="17"/>
      <c r="R67" s="17"/>
    </row>
    <row r="68" spans="1:18" ht="9.75" customHeight="1" thickTop="1">
      <c r="A68" s="17"/>
      <c r="B68" s="154" t="s">
        <v>25</v>
      </c>
      <c r="C68" s="155"/>
      <c r="D68" s="155"/>
      <c r="E68" s="155"/>
      <c r="F68" s="143" t="s">
        <v>27</v>
      </c>
      <c r="G68" s="143"/>
      <c r="H68" s="114" t="s">
        <v>16</v>
      </c>
      <c r="I68" s="114"/>
      <c r="J68" s="163" t="s">
        <v>28</v>
      </c>
      <c r="K68" s="164"/>
      <c r="L68" s="20"/>
      <c r="M68" s="17"/>
      <c r="N68" s="17"/>
      <c r="O68" s="17"/>
      <c r="P68" s="17"/>
      <c r="Q68" s="17"/>
      <c r="R68" s="17"/>
    </row>
    <row r="69" spans="1:18" ht="9.75" customHeight="1">
      <c r="A69" s="17"/>
      <c r="B69" s="135" t="s">
        <v>26</v>
      </c>
      <c r="C69" s="136"/>
      <c r="D69" s="136" t="s">
        <v>39</v>
      </c>
      <c r="E69" s="136"/>
      <c r="F69" s="144"/>
      <c r="G69" s="144"/>
      <c r="H69" s="115"/>
      <c r="I69" s="115"/>
      <c r="J69" s="165"/>
      <c r="K69" s="166"/>
      <c r="L69" s="45"/>
      <c r="M69" s="17"/>
      <c r="N69" s="17"/>
      <c r="O69" s="17"/>
      <c r="P69" s="17"/>
      <c r="Q69" s="17"/>
      <c r="R69" s="17"/>
    </row>
    <row r="70" spans="1:18" ht="9.75" customHeight="1">
      <c r="A70" s="17"/>
      <c r="B70" s="135"/>
      <c r="C70" s="136"/>
      <c r="D70" s="136"/>
      <c r="E70" s="136"/>
      <c r="F70" s="144"/>
      <c r="G70" s="144"/>
      <c r="H70" s="115"/>
      <c r="I70" s="115"/>
      <c r="J70" s="165"/>
      <c r="K70" s="166"/>
      <c r="L70" s="45"/>
      <c r="M70" s="17"/>
      <c r="N70" s="17"/>
      <c r="O70" s="17"/>
      <c r="P70" s="17"/>
      <c r="Q70" s="17"/>
      <c r="R70" s="17"/>
    </row>
    <row r="71" spans="1:18" ht="7.5" customHeight="1">
      <c r="A71" s="17"/>
      <c r="B71" s="137">
        <f>+G14</f>
        <v>0</v>
      </c>
      <c r="C71" s="138"/>
      <c r="D71" s="138">
        <f>+K63+H71</f>
        <v>0</v>
      </c>
      <c r="E71" s="138"/>
      <c r="F71" s="141">
        <f>+I63</f>
        <v>0</v>
      </c>
      <c r="G71" s="141"/>
      <c r="H71" s="177">
        <f>+H63</f>
        <v>0</v>
      </c>
      <c r="I71" s="177"/>
      <c r="J71" s="179">
        <f>+F14</f>
        <v>0</v>
      </c>
      <c r="K71" s="180"/>
      <c r="L71" s="20"/>
      <c r="M71" s="17"/>
      <c r="N71" s="17"/>
      <c r="O71" s="17"/>
      <c r="P71" s="17"/>
      <c r="Q71" s="17"/>
      <c r="R71" s="17"/>
    </row>
    <row r="72" spans="1:18" ht="7.5" customHeight="1" thickBot="1">
      <c r="A72" s="17"/>
      <c r="B72" s="139"/>
      <c r="C72" s="140"/>
      <c r="D72" s="140"/>
      <c r="E72" s="140"/>
      <c r="F72" s="142"/>
      <c r="G72" s="142"/>
      <c r="H72" s="178"/>
      <c r="I72" s="178"/>
      <c r="J72" s="181"/>
      <c r="K72" s="182"/>
      <c r="L72" s="20"/>
      <c r="M72" s="17"/>
      <c r="N72" s="17"/>
      <c r="O72" s="17"/>
      <c r="P72" s="17"/>
      <c r="Q72" s="17"/>
      <c r="R72" s="17"/>
    </row>
    <row r="73" spans="1:18" ht="1.5" customHeight="1" thickTop="1">
      <c r="A73" s="17"/>
      <c r="B73" s="55"/>
      <c r="C73" s="55"/>
      <c r="D73" s="55"/>
      <c r="E73" s="55"/>
      <c r="F73" s="56"/>
      <c r="G73" s="56"/>
      <c r="H73" s="57"/>
      <c r="I73" s="57"/>
      <c r="J73" s="58"/>
      <c r="K73" s="58"/>
      <c r="L73" s="20"/>
      <c r="M73" s="17"/>
      <c r="N73" s="17"/>
      <c r="O73" s="17"/>
      <c r="P73" s="17"/>
      <c r="Q73" s="17"/>
      <c r="R73" s="17"/>
    </row>
    <row r="74" spans="1:18" ht="15" customHeight="1">
      <c r="A74" s="17"/>
      <c r="B74" s="48"/>
      <c r="C74" s="48"/>
      <c r="D74" s="48"/>
      <c r="E74" s="48"/>
      <c r="F74" s="48"/>
      <c r="G74" s="48"/>
      <c r="H74" s="48"/>
      <c r="I74" s="175" t="s">
        <v>29</v>
      </c>
      <c r="J74" s="175"/>
      <c r="K74" s="48"/>
      <c r="L74" s="17"/>
      <c r="M74" s="17"/>
      <c r="N74" s="17"/>
      <c r="O74" s="17"/>
      <c r="P74" s="17"/>
      <c r="Q74" s="17"/>
      <c r="R74" s="17"/>
    </row>
    <row r="75" spans="1:18" ht="12.75">
      <c r="A75" s="17"/>
      <c r="B75" s="48"/>
      <c r="C75" s="48"/>
      <c r="D75" s="48"/>
      <c r="E75" s="48"/>
      <c r="F75" s="48"/>
      <c r="G75" s="48"/>
      <c r="H75" s="48"/>
      <c r="I75" s="176"/>
      <c r="J75" s="176"/>
      <c r="K75" s="48"/>
      <c r="L75" s="17"/>
      <c r="M75" s="17"/>
      <c r="N75" s="17"/>
      <c r="O75" s="17"/>
      <c r="P75" s="17"/>
      <c r="Q75" s="17"/>
      <c r="R75" s="17"/>
    </row>
    <row r="76" spans="1:18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</sheetData>
  <sheetProtection password="C7CD" sheet="1" objects="1" scenarios="1"/>
  <mergeCells count="43">
    <mergeCell ref="I74:J74"/>
    <mergeCell ref="I75:J75"/>
    <mergeCell ref="I63:I66"/>
    <mergeCell ref="I16:I18"/>
    <mergeCell ref="J16:J18"/>
    <mergeCell ref="H71:I72"/>
    <mergeCell ref="J71:K72"/>
    <mergeCell ref="B2:K2"/>
    <mergeCell ref="B4:K4"/>
    <mergeCell ref="J68:K70"/>
    <mergeCell ref="K16:K18"/>
    <mergeCell ref="J63:J66"/>
    <mergeCell ref="F16:F18"/>
    <mergeCell ref="G16:G18"/>
    <mergeCell ref="H16:H18"/>
    <mergeCell ref="H63:H66"/>
    <mergeCell ref="D6:D7"/>
    <mergeCell ref="E6:E9"/>
    <mergeCell ref="D16:D18"/>
    <mergeCell ref="B68:E68"/>
    <mergeCell ref="E16:E18"/>
    <mergeCell ref="B16:B18"/>
    <mergeCell ref="C16:C18"/>
    <mergeCell ref="B9:C9"/>
    <mergeCell ref="F6:F9"/>
    <mergeCell ref="G6:G9"/>
    <mergeCell ref="B69:C70"/>
    <mergeCell ref="B71:C72"/>
    <mergeCell ref="D69:E70"/>
    <mergeCell ref="D71:E72"/>
    <mergeCell ref="F71:G72"/>
    <mergeCell ref="F68:G70"/>
    <mergeCell ref="B8:C8"/>
    <mergeCell ref="B6:C7"/>
    <mergeCell ref="O4:Q4"/>
    <mergeCell ref="H68:I70"/>
    <mergeCell ref="K6:K9"/>
    <mergeCell ref="I6:I9"/>
    <mergeCell ref="J6:J9"/>
    <mergeCell ref="H6:H9"/>
    <mergeCell ref="M9:P12"/>
    <mergeCell ref="M18:P28"/>
    <mergeCell ref="K63:K66"/>
  </mergeCells>
  <printOptions horizontalCentered="1" verticalCentered="1"/>
  <pageMargins left="0.1968503937007874" right="0.1968503937007874" top="0.1968503937007874" bottom="0" header="0.5118110236220472" footer="0.1968503937007874"/>
  <pageSetup blackAndWhite="1"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S68"/>
  <sheetViews>
    <sheetView workbookViewId="0" topLeftCell="A1">
      <selection activeCell="D9" sqref="D9:E10"/>
    </sheetView>
  </sheetViews>
  <sheetFormatPr defaultColWidth="9.33203125" defaultRowHeight="12.75"/>
  <cols>
    <col min="1" max="1" width="1.83203125" style="0" customWidth="1"/>
    <col min="2" max="2" width="14.83203125" style="0" customWidth="1"/>
    <col min="3" max="3" width="5.83203125" style="0" customWidth="1"/>
    <col min="4" max="9" width="9.83203125" style="0" customWidth="1"/>
    <col min="10" max="10" width="10.5" style="0" customWidth="1"/>
    <col min="11" max="11" width="9.83203125" style="0" customWidth="1"/>
    <col min="12" max="12" width="10.5" style="0" customWidth="1"/>
    <col min="13" max="13" width="2.33203125" style="0" customWidth="1"/>
  </cols>
  <sheetData>
    <row r="1" spans="1:19" ht="3.75" customHeight="1">
      <c r="A1" s="9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/>
      <c r="B2" s="184" t="str">
        <f>+Ripartizione!B2</f>
        <v>UNEP  - DIRIGENZA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39"/>
      <c r="N2" s="17"/>
      <c r="O2" s="17"/>
      <c r="P2" s="17"/>
      <c r="Q2" s="17"/>
      <c r="R2" s="17"/>
      <c r="S2" s="17"/>
    </row>
    <row r="3" spans="1:19" ht="1.5" customHeight="1">
      <c r="A3" s="1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7"/>
      <c r="O3" s="17"/>
      <c r="P3" s="17"/>
      <c r="Q3" s="17"/>
      <c r="R3" s="17"/>
      <c r="S3" s="17"/>
    </row>
    <row r="4" spans="1:19" ht="15.75">
      <c r="A4" s="17"/>
      <c r="B4" s="162" t="s">
        <v>51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39"/>
      <c r="N4" s="51" t="s">
        <v>30</v>
      </c>
      <c r="O4" s="17"/>
      <c r="P4" s="17"/>
      <c r="Q4" s="17"/>
      <c r="R4" s="17"/>
      <c r="S4" s="17"/>
    </row>
    <row r="5" spans="1:19" ht="3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</row>
    <row r="6" spans="1:19" ht="12" customHeight="1" thickBo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</row>
    <row r="7" spans="1:19" ht="10.5" customHeight="1" thickBot="1" thickTop="1">
      <c r="A7" s="17"/>
      <c r="B7" s="194" t="s">
        <v>0</v>
      </c>
      <c r="C7" s="195"/>
      <c r="D7" s="198" t="s">
        <v>48</v>
      </c>
      <c r="E7" s="199"/>
      <c r="F7" s="48"/>
      <c r="G7" s="185" t="s">
        <v>65</v>
      </c>
      <c r="H7" s="186"/>
      <c r="I7" s="186"/>
      <c r="J7" s="187"/>
      <c r="K7" s="48"/>
      <c r="L7" s="48"/>
      <c r="M7" s="43"/>
      <c r="N7" s="17"/>
      <c r="O7" s="17"/>
      <c r="P7" s="17"/>
      <c r="Q7" s="17"/>
      <c r="R7" s="17"/>
      <c r="S7" s="17"/>
    </row>
    <row r="8" spans="1:19" ht="10.5" customHeight="1" thickBot="1">
      <c r="A8" s="17"/>
      <c r="B8" s="196"/>
      <c r="C8" s="197"/>
      <c r="D8" s="200"/>
      <c r="E8" s="201"/>
      <c r="F8" s="48"/>
      <c r="G8" s="188"/>
      <c r="H8" s="189"/>
      <c r="I8" s="189"/>
      <c r="J8" s="190"/>
      <c r="K8" s="48"/>
      <c r="L8" s="48"/>
      <c r="M8" s="43"/>
      <c r="N8" s="17"/>
      <c r="O8" s="17"/>
      <c r="P8" s="17"/>
      <c r="Q8" s="17"/>
      <c r="R8" s="17"/>
      <c r="S8" s="17"/>
    </row>
    <row r="9" spans="1:19" ht="13.5" customHeight="1" thickBot="1">
      <c r="A9" s="17"/>
      <c r="B9" s="196" t="s">
        <v>5</v>
      </c>
      <c r="C9" s="197"/>
      <c r="D9" s="204" t="str">
        <f>IF(Ripartizione!D8="C","Corrente",IF(Ripartizione!D8="S","Separata","ERRORE"))</f>
        <v>Corrente</v>
      </c>
      <c r="E9" s="205"/>
      <c r="F9" s="48"/>
      <c r="G9" s="77" t="s">
        <v>62</v>
      </c>
      <c r="H9" s="78"/>
      <c r="I9" s="93">
        <v>8.55</v>
      </c>
      <c r="J9" s="79" t="s">
        <v>63</v>
      </c>
      <c r="K9" s="48"/>
      <c r="L9" s="48"/>
      <c r="M9" s="43"/>
      <c r="N9" s="17"/>
      <c r="O9" s="17"/>
      <c r="P9" s="17"/>
      <c r="Q9" s="17"/>
      <c r="R9" s="17"/>
      <c r="S9" s="17"/>
    </row>
    <row r="10" spans="1:19" ht="13.5" thickBot="1">
      <c r="A10" s="17"/>
      <c r="B10" s="202"/>
      <c r="C10" s="203"/>
      <c r="D10" s="206"/>
      <c r="E10" s="207"/>
      <c r="F10" s="48"/>
      <c r="G10" s="80" t="s">
        <v>64</v>
      </c>
      <c r="H10" s="81"/>
      <c r="I10" s="94">
        <v>0.35</v>
      </c>
      <c r="J10" s="82" t="s">
        <v>63</v>
      </c>
      <c r="K10" s="48"/>
      <c r="L10" s="48"/>
      <c r="M10" s="43"/>
      <c r="N10" s="208"/>
      <c r="O10" s="208"/>
      <c r="P10" s="208"/>
      <c r="Q10" s="208"/>
      <c r="R10" s="17"/>
      <c r="S10" s="17"/>
    </row>
    <row r="11" spans="1:19" ht="3" customHeight="1" thickBot="1" thickTop="1">
      <c r="A11" s="17"/>
      <c r="B11" s="20"/>
      <c r="C11" s="20"/>
      <c r="D11" s="20"/>
      <c r="E11" s="21"/>
      <c r="F11" s="20"/>
      <c r="G11" s="21"/>
      <c r="H11" s="21"/>
      <c r="I11" s="22"/>
      <c r="J11" s="22"/>
      <c r="K11" s="20"/>
      <c r="L11" s="20"/>
      <c r="M11" s="20"/>
      <c r="N11" s="17"/>
      <c r="O11" s="17"/>
      <c r="P11" s="17"/>
      <c r="Q11" s="17"/>
      <c r="R11" s="17"/>
      <c r="S11" s="17"/>
    </row>
    <row r="12" spans="1:19" ht="12.75" customHeight="1" thickTop="1">
      <c r="A12" s="17"/>
      <c r="B12" s="156" t="s">
        <v>8</v>
      </c>
      <c r="C12" s="151" t="s">
        <v>9</v>
      </c>
      <c r="D12" s="209" t="s">
        <v>52</v>
      </c>
      <c r="E12" s="210"/>
      <c r="F12" s="151" t="str">
        <f>+Ripartizione!K16</f>
        <v>Totale da Percepire</v>
      </c>
      <c r="G12" s="218" t="s">
        <v>55</v>
      </c>
      <c r="H12" s="219"/>
      <c r="I12" s="220"/>
      <c r="J12" s="151" t="s">
        <v>59</v>
      </c>
      <c r="K12" s="151" t="s">
        <v>60</v>
      </c>
      <c r="L12" s="167" t="s">
        <v>61</v>
      </c>
      <c r="M12" s="20"/>
      <c r="N12" s="17"/>
      <c r="O12" s="17"/>
      <c r="P12" s="17"/>
      <c r="Q12" s="17"/>
      <c r="R12" s="17"/>
      <c r="S12" s="17"/>
    </row>
    <row r="13" spans="1:19" ht="12.75" customHeight="1">
      <c r="A13" s="17"/>
      <c r="B13" s="157"/>
      <c r="C13" s="152"/>
      <c r="D13" s="209"/>
      <c r="E13" s="210"/>
      <c r="F13" s="152"/>
      <c r="G13" s="209" t="s">
        <v>56</v>
      </c>
      <c r="H13" s="209" t="s">
        <v>57</v>
      </c>
      <c r="I13" s="209" t="s">
        <v>58</v>
      </c>
      <c r="J13" s="152"/>
      <c r="K13" s="152"/>
      <c r="L13" s="168"/>
      <c r="M13" s="20"/>
      <c r="N13" s="42"/>
      <c r="O13" s="42"/>
      <c r="P13" s="42"/>
      <c r="Q13" s="17"/>
      <c r="R13" s="17"/>
      <c r="S13" s="17"/>
    </row>
    <row r="14" spans="1:19" ht="13.5" customHeight="1" thickBot="1">
      <c r="A14" s="17"/>
      <c r="B14" s="158"/>
      <c r="C14" s="153"/>
      <c r="D14" s="52" t="s">
        <v>53</v>
      </c>
      <c r="E14" s="52" t="s">
        <v>54</v>
      </c>
      <c r="F14" s="153"/>
      <c r="G14" s="217"/>
      <c r="H14" s="217"/>
      <c r="I14" s="217"/>
      <c r="J14" s="153"/>
      <c r="K14" s="153"/>
      <c r="L14" s="169"/>
      <c r="M14" s="20"/>
      <c r="N14" s="127" t="s">
        <v>49</v>
      </c>
      <c r="O14" s="127"/>
      <c r="P14" s="127"/>
      <c r="Q14" s="127"/>
      <c r="R14" s="17"/>
      <c r="S14" s="17"/>
    </row>
    <row r="15" spans="1:19" ht="10.5" customHeight="1" thickTop="1">
      <c r="A15" s="17"/>
      <c r="B15" s="74" t="str">
        <f>IF(Ripartizione!B19&gt;0,Ripartizione!B19," ")</f>
        <v> </v>
      </c>
      <c r="C15" s="37" t="s">
        <v>35</v>
      </c>
      <c r="D15" s="83"/>
      <c r="E15" s="83"/>
      <c r="F15" s="84">
        <f>IF(Ripartizione!B19&gt;0,Ripartizione!K19,0)</f>
        <v>0</v>
      </c>
      <c r="G15" s="84">
        <f>IF(F15&gt;0,ROUND(F15*$I$9%,2),0)</f>
        <v>0</v>
      </c>
      <c r="H15" s="84">
        <f>IF(F15&gt;0,ROUND(F15*$I$10%,2),0)</f>
        <v>0</v>
      </c>
      <c r="I15" s="84">
        <f>+G15+H15</f>
        <v>0</v>
      </c>
      <c r="J15" s="84">
        <f>+F15-I15</f>
        <v>0</v>
      </c>
      <c r="K15" s="84">
        <f>IF(J15&gt;0,IF($D$9="Corrente",ROUND(J15*E15%,2),IF($D$9="Separata",ROUND(J15*D15%,2))),0)</f>
        <v>0</v>
      </c>
      <c r="L15" s="85">
        <f>+J15-K15</f>
        <v>0</v>
      </c>
      <c r="M15" s="20"/>
      <c r="N15" s="127"/>
      <c r="O15" s="127"/>
      <c r="P15" s="127"/>
      <c r="Q15" s="127"/>
      <c r="R15" s="17"/>
      <c r="S15" s="17"/>
    </row>
    <row r="16" spans="1:19" ht="10.5" customHeight="1">
      <c r="A16" s="17"/>
      <c r="B16" s="75" t="str">
        <f>IF(Ripartizione!B20&gt;0,Ripartizione!B20," ")</f>
        <v> </v>
      </c>
      <c r="C16" s="7" t="s">
        <v>35</v>
      </c>
      <c r="D16" s="86"/>
      <c r="E16" s="86"/>
      <c r="F16" s="87">
        <f>IF(Ripartizione!B20&gt;0,Ripartizione!K20,0)</f>
        <v>0</v>
      </c>
      <c r="G16" s="87">
        <f aca="true" t="shared" si="0" ref="G16:G57">IF(F16&gt;0,ROUND(F16*$I$9%,2),0)</f>
        <v>0</v>
      </c>
      <c r="H16" s="87">
        <f aca="true" t="shared" si="1" ref="H16:H57">IF(F16&gt;0,ROUND(F16*$I$10%,2),0)</f>
        <v>0</v>
      </c>
      <c r="I16" s="87">
        <f aca="true" t="shared" si="2" ref="I16:I57">+G16+H16</f>
        <v>0</v>
      </c>
      <c r="J16" s="87">
        <f aca="true" t="shared" si="3" ref="J16:J57">+F16-I16</f>
        <v>0</v>
      </c>
      <c r="K16" s="87">
        <f aca="true" t="shared" si="4" ref="K16:K57">IF(J16&gt;0,IF($D$9="Corrente",ROUND(J16*E16%,2),IF($D$9="Separata",ROUND(J16*D16%,2))),0)</f>
        <v>0</v>
      </c>
      <c r="L16" s="88">
        <f aca="true" t="shared" si="5" ref="L16:L57">+J16-K16</f>
        <v>0</v>
      </c>
      <c r="M16" s="20"/>
      <c r="N16" s="127"/>
      <c r="O16" s="127"/>
      <c r="P16" s="127"/>
      <c r="Q16" s="127"/>
      <c r="R16" s="17"/>
      <c r="S16" s="17"/>
    </row>
    <row r="17" spans="1:19" ht="10.5" customHeight="1" thickBot="1">
      <c r="A17" s="17"/>
      <c r="B17" s="76" t="str">
        <f>IF(Ripartizione!B21&gt;0,Ripartizione!B21," ")</f>
        <v> </v>
      </c>
      <c r="C17" s="38" t="s">
        <v>35</v>
      </c>
      <c r="D17" s="89"/>
      <c r="E17" s="89"/>
      <c r="F17" s="90">
        <f>IF(Ripartizione!B21&gt;0,Ripartizione!K21,0)</f>
        <v>0</v>
      </c>
      <c r="G17" s="90">
        <f t="shared" si="0"/>
        <v>0</v>
      </c>
      <c r="H17" s="90">
        <f t="shared" si="1"/>
        <v>0</v>
      </c>
      <c r="I17" s="90">
        <f t="shared" si="2"/>
        <v>0</v>
      </c>
      <c r="J17" s="90">
        <f t="shared" si="3"/>
        <v>0</v>
      </c>
      <c r="K17" s="90">
        <f t="shared" si="4"/>
        <v>0</v>
      </c>
      <c r="L17" s="91">
        <f t="shared" si="5"/>
        <v>0</v>
      </c>
      <c r="M17" s="20"/>
      <c r="N17" s="127"/>
      <c r="O17" s="127"/>
      <c r="P17" s="127"/>
      <c r="Q17" s="127"/>
      <c r="R17" s="17"/>
      <c r="S17" s="17"/>
    </row>
    <row r="18" spans="1:19" ht="10.5" customHeight="1" thickTop="1">
      <c r="A18" s="17"/>
      <c r="B18" s="74" t="str">
        <f>IF(Ripartizione!B22&gt;0,Ripartizione!B22," ")</f>
        <v> </v>
      </c>
      <c r="C18" s="37" t="s">
        <v>15</v>
      </c>
      <c r="D18" s="83"/>
      <c r="E18" s="83"/>
      <c r="F18" s="84">
        <f>IF(Ripartizione!B22&gt;0,Ripartizione!K22,0)</f>
        <v>0</v>
      </c>
      <c r="G18" s="84">
        <f t="shared" si="0"/>
        <v>0</v>
      </c>
      <c r="H18" s="84">
        <f t="shared" si="1"/>
        <v>0</v>
      </c>
      <c r="I18" s="84">
        <f t="shared" si="2"/>
        <v>0</v>
      </c>
      <c r="J18" s="84">
        <f t="shared" si="3"/>
        <v>0</v>
      </c>
      <c r="K18" s="84">
        <f t="shared" si="4"/>
        <v>0</v>
      </c>
      <c r="L18" s="85">
        <f t="shared" si="5"/>
        <v>0</v>
      </c>
      <c r="M18" s="20"/>
      <c r="N18" s="50" t="s">
        <v>31</v>
      </c>
      <c r="O18" s="1"/>
      <c r="P18" s="49"/>
      <c r="Q18" s="49"/>
      <c r="R18" s="17"/>
      <c r="S18" s="17"/>
    </row>
    <row r="19" spans="1:19" ht="10.5" customHeight="1">
      <c r="A19" s="17"/>
      <c r="B19" s="75" t="str">
        <f>IF(Ripartizione!B23&gt;0,Ripartizione!B23," ")</f>
        <v> </v>
      </c>
      <c r="C19" s="7" t="s">
        <v>15</v>
      </c>
      <c r="D19" s="86"/>
      <c r="E19" s="86"/>
      <c r="F19" s="87">
        <f>IF(Ripartizione!B23&gt;0,Ripartizione!K23,0)</f>
        <v>0</v>
      </c>
      <c r="G19" s="87">
        <f t="shared" si="0"/>
        <v>0</v>
      </c>
      <c r="H19" s="87">
        <f t="shared" si="1"/>
        <v>0</v>
      </c>
      <c r="I19" s="87">
        <f t="shared" si="2"/>
        <v>0</v>
      </c>
      <c r="J19" s="87">
        <f t="shared" si="3"/>
        <v>0</v>
      </c>
      <c r="K19" s="87">
        <f t="shared" si="4"/>
        <v>0</v>
      </c>
      <c r="L19" s="88">
        <f t="shared" si="5"/>
        <v>0</v>
      </c>
      <c r="M19" s="20"/>
      <c r="N19" s="49"/>
      <c r="O19" s="49"/>
      <c r="P19" s="49"/>
      <c r="Q19" s="49"/>
      <c r="R19" s="17"/>
      <c r="S19" s="17"/>
    </row>
    <row r="20" spans="1:19" ht="10.5" customHeight="1">
      <c r="A20" s="17"/>
      <c r="B20" s="75" t="str">
        <f>IF(Ripartizione!B24&gt;0,Ripartizione!B24," ")</f>
        <v> </v>
      </c>
      <c r="C20" s="7" t="s">
        <v>15</v>
      </c>
      <c r="D20" s="86"/>
      <c r="E20" s="86"/>
      <c r="F20" s="87">
        <f>IF(Ripartizione!B24&gt;0,Ripartizione!K24,0)</f>
        <v>0</v>
      </c>
      <c r="G20" s="87">
        <f t="shared" si="0"/>
        <v>0</v>
      </c>
      <c r="H20" s="87">
        <f t="shared" si="1"/>
        <v>0</v>
      </c>
      <c r="I20" s="87">
        <f t="shared" si="2"/>
        <v>0</v>
      </c>
      <c r="J20" s="87">
        <f t="shared" si="3"/>
        <v>0</v>
      </c>
      <c r="K20" s="87">
        <f t="shared" si="4"/>
        <v>0</v>
      </c>
      <c r="L20" s="88">
        <f t="shared" si="5"/>
        <v>0</v>
      </c>
      <c r="M20" s="20"/>
      <c r="N20" s="17"/>
      <c r="O20" s="17"/>
      <c r="P20" s="17"/>
      <c r="Q20" s="17"/>
      <c r="R20" s="17"/>
      <c r="S20" s="17"/>
    </row>
    <row r="21" spans="1:19" ht="10.5" customHeight="1">
      <c r="A21" s="17"/>
      <c r="B21" s="75" t="str">
        <f>IF(Ripartizione!B25&gt;0,Ripartizione!B25," ")</f>
        <v> </v>
      </c>
      <c r="C21" s="7" t="s">
        <v>15</v>
      </c>
      <c r="D21" s="86"/>
      <c r="E21" s="86"/>
      <c r="F21" s="87">
        <f>IF(Ripartizione!B25&gt;0,Ripartizione!K25,0)</f>
        <v>0</v>
      </c>
      <c r="G21" s="87">
        <f t="shared" si="0"/>
        <v>0</v>
      </c>
      <c r="H21" s="87">
        <f t="shared" si="1"/>
        <v>0</v>
      </c>
      <c r="I21" s="87">
        <f t="shared" si="2"/>
        <v>0</v>
      </c>
      <c r="J21" s="87">
        <f t="shared" si="3"/>
        <v>0</v>
      </c>
      <c r="K21" s="87">
        <f t="shared" si="4"/>
        <v>0</v>
      </c>
      <c r="L21" s="88">
        <f t="shared" si="5"/>
        <v>0</v>
      </c>
      <c r="M21" s="20"/>
      <c r="N21" s="17"/>
      <c r="O21" s="17"/>
      <c r="P21" s="17"/>
      <c r="Q21" s="17"/>
      <c r="R21" s="17"/>
      <c r="S21" s="17"/>
    </row>
    <row r="22" spans="1:19" ht="10.5" customHeight="1">
      <c r="A22" s="17"/>
      <c r="B22" s="75" t="str">
        <f>IF(Ripartizione!B26&gt;0,Ripartizione!B26," ")</f>
        <v> </v>
      </c>
      <c r="C22" s="7" t="s">
        <v>15</v>
      </c>
      <c r="D22" s="86"/>
      <c r="E22" s="86"/>
      <c r="F22" s="87">
        <f>IF(Ripartizione!B26&gt;0,Ripartizione!K26,0)</f>
        <v>0</v>
      </c>
      <c r="G22" s="87">
        <f t="shared" si="0"/>
        <v>0</v>
      </c>
      <c r="H22" s="87">
        <f t="shared" si="1"/>
        <v>0</v>
      </c>
      <c r="I22" s="87">
        <f t="shared" si="2"/>
        <v>0</v>
      </c>
      <c r="J22" s="87">
        <f t="shared" si="3"/>
        <v>0</v>
      </c>
      <c r="K22" s="87">
        <f t="shared" si="4"/>
        <v>0</v>
      </c>
      <c r="L22" s="88">
        <f t="shared" si="5"/>
        <v>0</v>
      </c>
      <c r="M22" s="20"/>
      <c r="N22" s="17"/>
      <c r="O22" s="17"/>
      <c r="P22" s="17"/>
      <c r="Q22" s="17"/>
      <c r="R22" s="17"/>
      <c r="S22" s="17"/>
    </row>
    <row r="23" spans="1:19" ht="10.5" customHeight="1">
      <c r="A23" s="17"/>
      <c r="B23" s="75" t="str">
        <f>IF(Ripartizione!B27&gt;0,Ripartizione!B27," ")</f>
        <v> </v>
      </c>
      <c r="C23" s="7" t="s">
        <v>15</v>
      </c>
      <c r="D23" s="86"/>
      <c r="E23" s="86"/>
      <c r="F23" s="87">
        <f>IF(Ripartizione!B27&gt;0,Ripartizione!K27,0)</f>
        <v>0</v>
      </c>
      <c r="G23" s="87">
        <f t="shared" si="0"/>
        <v>0</v>
      </c>
      <c r="H23" s="87">
        <f t="shared" si="1"/>
        <v>0</v>
      </c>
      <c r="I23" s="87">
        <f t="shared" si="2"/>
        <v>0</v>
      </c>
      <c r="J23" s="87">
        <f t="shared" si="3"/>
        <v>0</v>
      </c>
      <c r="K23" s="87">
        <f t="shared" si="4"/>
        <v>0</v>
      </c>
      <c r="L23" s="88">
        <f t="shared" si="5"/>
        <v>0</v>
      </c>
      <c r="M23" s="20"/>
      <c r="N23" s="17"/>
      <c r="O23" s="17"/>
      <c r="P23" s="17"/>
      <c r="Q23" s="17"/>
      <c r="R23" s="17"/>
      <c r="S23" s="17"/>
    </row>
    <row r="24" spans="1:19" ht="10.5" customHeight="1">
      <c r="A24" s="17"/>
      <c r="B24" s="75" t="str">
        <f>IF(Ripartizione!B28&gt;0,Ripartizione!B28," ")</f>
        <v> </v>
      </c>
      <c r="C24" s="7" t="s">
        <v>15</v>
      </c>
      <c r="D24" s="86"/>
      <c r="E24" s="86"/>
      <c r="F24" s="87">
        <f>IF(Ripartizione!B28&gt;0,Ripartizione!K28,0)</f>
        <v>0</v>
      </c>
      <c r="G24" s="87">
        <f t="shared" si="0"/>
        <v>0</v>
      </c>
      <c r="H24" s="87">
        <f t="shared" si="1"/>
        <v>0</v>
      </c>
      <c r="I24" s="87">
        <f t="shared" si="2"/>
        <v>0</v>
      </c>
      <c r="J24" s="87">
        <f t="shared" si="3"/>
        <v>0</v>
      </c>
      <c r="K24" s="87">
        <f t="shared" si="4"/>
        <v>0</v>
      </c>
      <c r="L24" s="88">
        <f t="shared" si="5"/>
        <v>0</v>
      </c>
      <c r="M24" s="20"/>
      <c r="N24" s="17"/>
      <c r="O24" s="17"/>
      <c r="P24" s="17"/>
      <c r="Q24" s="17"/>
      <c r="R24" s="17"/>
      <c r="S24" s="17"/>
    </row>
    <row r="25" spans="1:19" ht="10.5" customHeight="1">
      <c r="A25" s="17"/>
      <c r="B25" s="75" t="str">
        <f>IF(Ripartizione!B29&gt;0,Ripartizione!B29," ")</f>
        <v> </v>
      </c>
      <c r="C25" s="7" t="s">
        <v>15</v>
      </c>
      <c r="D25" s="86"/>
      <c r="E25" s="86"/>
      <c r="F25" s="87">
        <f>IF(Ripartizione!B29&gt;0,Ripartizione!K29,0)</f>
        <v>0</v>
      </c>
      <c r="G25" s="87">
        <f t="shared" si="0"/>
        <v>0</v>
      </c>
      <c r="H25" s="87">
        <f t="shared" si="1"/>
        <v>0</v>
      </c>
      <c r="I25" s="87">
        <f t="shared" si="2"/>
        <v>0</v>
      </c>
      <c r="J25" s="87">
        <f t="shared" si="3"/>
        <v>0</v>
      </c>
      <c r="K25" s="87">
        <f t="shared" si="4"/>
        <v>0</v>
      </c>
      <c r="L25" s="88">
        <f t="shared" si="5"/>
        <v>0</v>
      </c>
      <c r="M25" s="20"/>
      <c r="N25" s="17"/>
      <c r="O25" s="17"/>
      <c r="P25" s="17"/>
      <c r="Q25" s="17"/>
      <c r="R25" s="17"/>
      <c r="S25" s="17"/>
    </row>
    <row r="26" spans="1:19" ht="10.5" customHeight="1">
      <c r="A26" s="17"/>
      <c r="B26" s="75" t="str">
        <f>IF(Ripartizione!B30&gt;0,Ripartizione!B30," ")</f>
        <v> </v>
      </c>
      <c r="C26" s="7" t="s">
        <v>15</v>
      </c>
      <c r="D26" s="86"/>
      <c r="E26" s="86"/>
      <c r="F26" s="87">
        <f>IF(Ripartizione!B30&gt;0,Ripartizione!K30,0)</f>
        <v>0</v>
      </c>
      <c r="G26" s="87">
        <f t="shared" si="0"/>
        <v>0</v>
      </c>
      <c r="H26" s="87">
        <f t="shared" si="1"/>
        <v>0</v>
      </c>
      <c r="I26" s="87">
        <f t="shared" si="2"/>
        <v>0</v>
      </c>
      <c r="J26" s="87">
        <f t="shared" si="3"/>
        <v>0</v>
      </c>
      <c r="K26" s="87">
        <f t="shared" si="4"/>
        <v>0</v>
      </c>
      <c r="L26" s="88">
        <f t="shared" si="5"/>
        <v>0</v>
      </c>
      <c r="M26" s="20"/>
      <c r="N26" s="17"/>
      <c r="O26" s="17"/>
      <c r="P26" s="17"/>
      <c r="Q26" s="17"/>
      <c r="R26" s="17"/>
      <c r="S26" s="17"/>
    </row>
    <row r="27" spans="1:19" ht="10.5" customHeight="1">
      <c r="A27" s="17"/>
      <c r="B27" s="75" t="str">
        <f>IF(Ripartizione!B31&gt;0,Ripartizione!B31," ")</f>
        <v> </v>
      </c>
      <c r="C27" s="7" t="s">
        <v>15</v>
      </c>
      <c r="D27" s="86"/>
      <c r="E27" s="86"/>
      <c r="F27" s="87">
        <f>IF(Ripartizione!B31&gt;0,Ripartizione!K31,0)</f>
        <v>0</v>
      </c>
      <c r="G27" s="87">
        <f t="shared" si="0"/>
        <v>0</v>
      </c>
      <c r="H27" s="87">
        <f t="shared" si="1"/>
        <v>0</v>
      </c>
      <c r="I27" s="87">
        <f t="shared" si="2"/>
        <v>0</v>
      </c>
      <c r="J27" s="87">
        <f t="shared" si="3"/>
        <v>0</v>
      </c>
      <c r="K27" s="87">
        <f t="shared" si="4"/>
        <v>0</v>
      </c>
      <c r="L27" s="88">
        <f t="shared" si="5"/>
        <v>0</v>
      </c>
      <c r="M27" s="20"/>
      <c r="N27" s="17"/>
      <c r="O27" s="17"/>
      <c r="P27" s="17"/>
      <c r="Q27" s="17"/>
      <c r="R27" s="17"/>
      <c r="S27" s="17"/>
    </row>
    <row r="28" spans="1:19" ht="10.5" customHeight="1">
      <c r="A28" s="17"/>
      <c r="B28" s="75" t="str">
        <f>IF(Ripartizione!B32&gt;0,Ripartizione!B32," ")</f>
        <v> </v>
      </c>
      <c r="C28" s="7" t="s">
        <v>15</v>
      </c>
      <c r="D28" s="86"/>
      <c r="E28" s="86"/>
      <c r="F28" s="87">
        <f>IF(Ripartizione!B32&gt;0,Ripartizione!K32,0)</f>
        <v>0</v>
      </c>
      <c r="G28" s="87">
        <f t="shared" si="0"/>
        <v>0</v>
      </c>
      <c r="H28" s="87">
        <f t="shared" si="1"/>
        <v>0</v>
      </c>
      <c r="I28" s="87">
        <f t="shared" si="2"/>
        <v>0</v>
      </c>
      <c r="J28" s="87">
        <f t="shared" si="3"/>
        <v>0</v>
      </c>
      <c r="K28" s="87">
        <f t="shared" si="4"/>
        <v>0</v>
      </c>
      <c r="L28" s="88">
        <f t="shared" si="5"/>
        <v>0</v>
      </c>
      <c r="M28" s="20"/>
      <c r="N28" s="17"/>
      <c r="O28" s="17"/>
      <c r="P28" s="17"/>
      <c r="Q28" s="17"/>
      <c r="R28" s="17"/>
      <c r="S28" s="17"/>
    </row>
    <row r="29" spans="1:19" ht="10.5" customHeight="1">
      <c r="A29" s="17"/>
      <c r="B29" s="75" t="str">
        <f>IF(Ripartizione!B33&gt;0,Ripartizione!B33," ")</f>
        <v> </v>
      </c>
      <c r="C29" s="7" t="s">
        <v>15</v>
      </c>
      <c r="D29" s="86"/>
      <c r="E29" s="86"/>
      <c r="F29" s="87">
        <f>IF(Ripartizione!B33&gt;0,Ripartizione!K33,0)</f>
        <v>0</v>
      </c>
      <c r="G29" s="87">
        <f t="shared" si="0"/>
        <v>0</v>
      </c>
      <c r="H29" s="87">
        <f t="shared" si="1"/>
        <v>0</v>
      </c>
      <c r="I29" s="87">
        <f t="shared" si="2"/>
        <v>0</v>
      </c>
      <c r="J29" s="87">
        <f t="shared" si="3"/>
        <v>0</v>
      </c>
      <c r="K29" s="87">
        <f t="shared" si="4"/>
        <v>0</v>
      </c>
      <c r="L29" s="88">
        <f t="shared" si="5"/>
        <v>0</v>
      </c>
      <c r="M29" s="20"/>
      <c r="N29" s="17"/>
      <c r="O29" s="17"/>
      <c r="P29" s="17"/>
      <c r="Q29" s="17"/>
      <c r="R29" s="17"/>
      <c r="S29" s="17"/>
    </row>
    <row r="30" spans="1:19" ht="10.5" customHeight="1">
      <c r="A30" s="17"/>
      <c r="B30" s="75" t="str">
        <f>IF(Ripartizione!B34&gt;0,Ripartizione!B34," ")</f>
        <v> </v>
      </c>
      <c r="C30" s="7" t="s">
        <v>15</v>
      </c>
      <c r="D30" s="86"/>
      <c r="E30" s="86"/>
      <c r="F30" s="87">
        <f>IF(Ripartizione!B34&gt;0,Ripartizione!K34,0)</f>
        <v>0</v>
      </c>
      <c r="G30" s="87">
        <f t="shared" si="0"/>
        <v>0</v>
      </c>
      <c r="H30" s="87">
        <f t="shared" si="1"/>
        <v>0</v>
      </c>
      <c r="I30" s="87">
        <f t="shared" si="2"/>
        <v>0</v>
      </c>
      <c r="J30" s="87">
        <f t="shared" si="3"/>
        <v>0</v>
      </c>
      <c r="K30" s="87">
        <f t="shared" si="4"/>
        <v>0</v>
      </c>
      <c r="L30" s="88">
        <f t="shared" si="5"/>
        <v>0</v>
      </c>
      <c r="M30" s="20"/>
      <c r="N30" s="17"/>
      <c r="O30" s="17"/>
      <c r="P30" s="17"/>
      <c r="Q30" s="17"/>
      <c r="R30" s="17"/>
      <c r="S30" s="17"/>
    </row>
    <row r="31" spans="1:19" ht="10.5" customHeight="1">
      <c r="A31" s="17"/>
      <c r="B31" s="75" t="str">
        <f>IF(Ripartizione!B35&gt;0,Ripartizione!B35," ")</f>
        <v> </v>
      </c>
      <c r="C31" s="7" t="s">
        <v>15</v>
      </c>
      <c r="D31" s="86"/>
      <c r="E31" s="86"/>
      <c r="F31" s="87">
        <f>IF(Ripartizione!B35&gt;0,Ripartizione!K35,0)</f>
        <v>0</v>
      </c>
      <c r="G31" s="87">
        <f t="shared" si="0"/>
        <v>0</v>
      </c>
      <c r="H31" s="87">
        <f t="shared" si="1"/>
        <v>0</v>
      </c>
      <c r="I31" s="87">
        <f t="shared" si="2"/>
        <v>0</v>
      </c>
      <c r="J31" s="87">
        <f t="shared" si="3"/>
        <v>0</v>
      </c>
      <c r="K31" s="87">
        <f t="shared" si="4"/>
        <v>0</v>
      </c>
      <c r="L31" s="88">
        <f t="shared" si="5"/>
        <v>0</v>
      </c>
      <c r="M31" s="20"/>
      <c r="N31" s="17"/>
      <c r="O31" s="17"/>
      <c r="P31" s="17"/>
      <c r="Q31" s="17"/>
      <c r="R31" s="17"/>
      <c r="S31" s="17"/>
    </row>
    <row r="32" spans="1:19" ht="10.5" customHeight="1" thickBot="1">
      <c r="A32" s="17"/>
      <c r="B32" s="76" t="str">
        <f>IF(Ripartizione!B36&gt;0,Ripartizione!B36," ")</f>
        <v> </v>
      </c>
      <c r="C32" s="38" t="s">
        <v>15</v>
      </c>
      <c r="D32" s="89"/>
      <c r="E32" s="89"/>
      <c r="F32" s="90">
        <f>IF(Ripartizione!B36&gt;0,Ripartizione!K36,0)</f>
        <v>0</v>
      </c>
      <c r="G32" s="90">
        <f t="shared" si="0"/>
        <v>0</v>
      </c>
      <c r="H32" s="90">
        <f t="shared" si="1"/>
        <v>0</v>
      </c>
      <c r="I32" s="90">
        <f t="shared" si="2"/>
        <v>0</v>
      </c>
      <c r="J32" s="90">
        <f t="shared" si="3"/>
        <v>0</v>
      </c>
      <c r="K32" s="90">
        <f t="shared" si="4"/>
        <v>0</v>
      </c>
      <c r="L32" s="91">
        <f t="shared" si="5"/>
        <v>0</v>
      </c>
      <c r="M32" s="20"/>
      <c r="N32" s="17"/>
      <c r="O32" s="17"/>
      <c r="P32" s="17"/>
      <c r="Q32" s="17"/>
      <c r="R32" s="17"/>
      <c r="S32" s="17"/>
    </row>
    <row r="33" spans="1:19" ht="10.5" customHeight="1" thickTop="1">
      <c r="A33" s="17"/>
      <c r="B33" s="74" t="str">
        <f>IF(Ripartizione!B37&gt;0,Ripartizione!B37," ")</f>
        <v> </v>
      </c>
      <c r="C33" s="37" t="s">
        <v>36</v>
      </c>
      <c r="D33" s="83"/>
      <c r="E33" s="83"/>
      <c r="F33" s="84">
        <f>IF(Ripartizione!B37&gt;0,Ripartizione!K37,0)</f>
        <v>0</v>
      </c>
      <c r="G33" s="84">
        <f t="shared" si="0"/>
        <v>0</v>
      </c>
      <c r="H33" s="84">
        <f t="shared" si="1"/>
        <v>0</v>
      </c>
      <c r="I33" s="84">
        <f t="shared" si="2"/>
        <v>0</v>
      </c>
      <c r="J33" s="84">
        <f t="shared" si="3"/>
        <v>0</v>
      </c>
      <c r="K33" s="84">
        <f t="shared" si="4"/>
        <v>0</v>
      </c>
      <c r="L33" s="85">
        <f t="shared" si="5"/>
        <v>0</v>
      </c>
      <c r="M33" s="20"/>
      <c r="N33" s="17"/>
      <c r="O33" s="17"/>
      <c r="P33" s="17"/>
      <c r="Q33" s="17"/>
      <c r="R33" s="17"/>
      <c r="S33" s="17"/>
    </row>
    <row r="34" spans="1:19" ht="10.5" customHeight="1">
      <c r="A34" s="17"/>
      <c r="B34" s="75" t="str">
        <f>IF(Ripartizione!B38&gt;0,Ripartizione!B38," ")</f>
        <v> </v>
      </c>
      <c r="C34" s="7" t="s">
        <v>36</v>
      </c>
      <c r="D34" s="86"/>
      <c r="E34" s="86"/>
      <c r="F34" s="87">
        <f>IF(Ripartizione!B38&gt;0,Ripartizione!K38,0)</f>
        <v>0</v>
      </c>
      <c r="G34" s="87">
        <f t="shared" si="0"/>
        <v>0</v>
      </c>
      <c r="H34" s="87">
        <f t="shared" si="1"/>
        <v>0</v>
      </c>
      <c r="I34" s="87">
        <f t="shared" si="2"/>
        <v>0</v>
      </c>
      <c r="J34" s="87">
        <f t="shared" si="3"/>
        <v>0</v>
      </c>
      <c r="K34" s="87">
        <f t="shared" si="4"/>
        <v>0</v>
      </c>
      <c r="L34" s="88">
        <f t="shared" si="5"/>
        <v>0</v>
      </c>
      <c r="M34" s="20"/>
      <c r="N34" s="17"/>
      <c r="O34" s="17"/>
      <c r="P34" s="17"/>
      <c r="Q34" s="17"/>
      <c r="R34" s="17"/>
      <c r="S34" s="17"/>
    </row>
    <row r="35" spans="1:19" ht="10.5" customHeight="1">
      <c r="A35" s="17"/>
      <c r="B35" s="75" t="str">
        <f>IF(Ripartizione!B39&gt;0,Ripartizione!B39," ")</f>
        <v> </v>
      </c>
      <c r="C35" s="7" t="s">
        <v>36</v>
      </c>
      <c r="D35" s="86"/>
      <c r="E35" s="86"/>
      <c r="F35" s="87">
        <f>IF(Ripartizione!B39&gt;0,Ripartizione!K39,0)</f>
        <v>0</v>
      </c>
      <c r="G35" s="87">
        <f t="shared" si="0"/>
        <v>0</v>
      </c>
      <c r="H35" s="87">
        <f t="shared" si="1"/>
        <v>0</v>
      </c>
      <c r="I35" s="87">
        <f t="shared" si="2"/>
        <v>0</v>
      </c>
      <c r="J35" s="87">
        <f t="shared" si="3"/>
        <v>0</v>
      </c>
      <c r="K35" s="87">
        <f t="shared" si="4"/>
        <v>0</v>
      </c>
      <c r="L35" s="88">
        <f t="shared" si="5"/>
        <v>0</v>
      </c>
      <c r="M35" s="20"/>
      <c r="N35" s="17"/>
      <c r="O35" s="17"/>
      <c r="P35" s="17"/>
      <c r="Q35" s="17"/>
      <c r="R35" s="17"/>
      <c r="S35" s="17"/>
    </row>
    <row r="36" spans="1:19" ht="10.5" customHeight="1">
      <c r="A36" s="17"/>
      <c r="B36" s="75" t="str">
        <f>IF(Ripartizione!B40&gt;0,Ripartizione!B40," ")</f>
        <v> </v>
      </c>
      <c r="C36" s="7" t="s">
        <v>36</v>
      </c>
      <c r="D36" s="86"/>
      <c r="E36" s="86"/>
      <c r="F36" s="87">
        <f>IF(Ripartizione!B40&gt;0,Ripartizione!K40,0)</f>
        <v>0</v>
      </c>
      <c r="G36" s="87">
        <f t="shared" si="0"/>
        <v>0</v>
      </c>
      <c r="H36" s="87">
        <f t="shared" si="1"/>
        <v>0</v>
      </c>
      <c r="I36" s="87">
        <f t="shared" si="2"/>
        <v>0</v>
      </c>
      <c r="J36" s="87">
        <f t="shared" si="3"/>
        <v>0</v>
      </c>
      <c r="K36" s="87">
        <f t="shared" si="4"/>
        <v>0</v>
      </c>
      <c r="L36" s="88">
        <f t="shared" si="5"/>
        <v>0</v>
      </c>
      <c r="M36" s="20"/>
      <c r="N36" s="17"/>
      <c r="O36" s="17"/>
      <c r="P36" s="17"/>
      <c r="Q36" s="17"/>
      <c r="R36" s="17"/>
      <c r="S36" s="17"/>
    </row>
    <row r="37" spans="1:19" ht="10.5" customHeight="1">
      <c r="A37" s="17"/>
      <c r="B37" s="75" t="str">
        <f>IF(Ripartizione!B41&gt;0,Ripartizione!B41," ")</f>
        <v> </v>
      </c>
      <c r="C37" s="7" t="s">
        <v>36</v>
      </c>
      <c r="D37" s="86"/>
      <c r="E37" s="86"/>
      <c r="F37" s="87">
        <f>IF(Ripartizione!B41&gt;0,Ripartizione!K41,0)</f>
        <v>0</v>
      </c>
      <c r="G37" s="87">
        <f t="shared" si="0"/>
        <v>0</v>
      </c>
      <c r="H37" s="87">
        <f t="shared" si="1"/>
        <v>0</v>
      </c>
      <c r="I37" s="87">
        <f t="shared" si="2"/>
        <v>0</v>
      </c>
      <c r="J37" s="87">
        <f t="shared" si="3"/>
        <v>0</v>
      </c>
      <c r="K37" s="87">
        <f t="shared" si="4"/>
        <v>0</v>
      </c>
      <c r="L37" s="88">
        <f t="shared" si="5"/>
        <v>0</v>
      </c>
      <c r="M37" s="20"/>
      <c r="N37" s="17"/>
      <c r="O37" s="17"/>
      <c r="P37" s="17"/>
      <c r="Q37" s="17"/>
      <c r="R37" s="17"/>
      <c r="S37" s="17"/>
    </row>
    <row r="38" spans="1:19" ht="10.5" customHeight="1">
      <c r="A38" s="17"/>
      <c r="B38" s="75" t="str">
        <f>IF(Ripartizione!B42&gt;0,Ripartizione!B42," ")</f>
        <v> </v>
      </c>
      <c r="C38" s="7" t="s">
        <v>36</v>
      </c>
      <c r="D38" s="86"/>
      <c r="E38" s="86"/>
      <c r="F38" s="87">
        <f>IF(Ripartizione!B42&gt;0,Ripartizione!K42,0)</f>
        <v>0</v>
      </c>
      <c r="G38" s="87">
        <f t="shared" si="0"/>
        <v>0</v>
      </c>
      <c r="H38" s="87">
        <f t="shared" si="1"/>
        <v>0</v>
      </c>
      <c r="I38" s="87">
        <f t="shared" si="2"/>
        <v>0</v>
      </c>
      <c r="J38" s="87">
        <f t="shared" si="3"/>
        <v>0</v>
      </c>
      <c r="K38" s="87">
        <f t="shared" si="4"/>
        <v>0</v>
      </c>
      <c r="L38" s="88">
        <f t="shared" si="5"/>
        <v>0</v>
      </c>
      <c r="M38" s="20"/>
      <c r="N38" s="40"/>
      <c r="O38" s="41"/>
      <c r="P38" s="17"/>
      <c r="Q38" s="17"/>
      <c r="R38" s="17"/>
      <c r="S38" s="17"/>
    </row>
    <row r="39" spans="1:19" ht="10.5" customHeight="1">
      <c r="A39" s="17"/>
      <c r="B39" s="75" t="str">
        <f>IF(Ripartizione!B43&gt;0,Ripartizione!B43," ")</f>
        <v> </v>
      </c>
      <c r="C39" s="7" t="s">
        <v>36</v>
      </c>
      <c r="D39" s="86"/>
      <c r="E39" s="86"/>
      <c r="F39" s="87">
        <f>IF(Ripartizione!B43&gt;0,Ripartizione!K43,0)</f>
        <v>0</v>
      </c>
      <c r="G39" s="87">
        <f t="shared" si="0"/>
        <v>0</v>
      </c>
      <c r="H39" s="87">
        <f t="shared" si="1"/>
        <v>0</v>
      </c>
      <c r="I39" s="87">
        <f t="shared" si="2"/>
        <v>0</v>
      </c>
      <c r="J39" s="87">
        <f t="shared" si="3"/>
        <v>0</v>
      </c>
      <c r="K39" s="87">
        <f t="shared" si="4"/>
        <v>0</v>
      </c>
      <c r="L39" s="88">
        <f t="shared" si="5"/>
        <v>0</v>
      </c>
      <c r="M39" s="20"/>
      <c r="N39" s="40"/>
      <c r="O39" s="41"/>
      <c r="P39" s="17"/>
      <c r="Q39" s="17"/>
      <c r="R39" s="17"/>
      <c r="S39" s="17"/>
    </row>
    <row r="40" spans="1:19" ht="10.5" customHeight="1">
      <c r="A40" s="17"/>
      <c r="B40" s="75" t="str">
        <f>IF(Ripartizione!B44&gt;0,Ripartizione!B44," ")</f>
        <v> </v>
      </c>
      <c r="C40" s="7" t="s">
        <v>36</v>
      </c>
      <c r="D40" s="86"/>
      <c r="E40" s="86"/>
      <c r="F40" s="87">
        <f>IF(Ripartizione!B44&gt;0,Ripartizione!K44,0)</f>
        <v>0</v>
      </c>
      <c r="G40" s="87">
        <f t="shared" si="0"/>
        <v>0</v>
      </c>
      <c r="H40" s="87">
        <f t="shared" si="1"/>
        <v>0</v>
      </c>
      <c r="I40" s="87">
        <f t="shared" si="2"/>
        <v>0</v>
      </c>
      <c r="J40" s="87">
        <f t="shared" si="3"/>
        <v>0</v>
      </c>
      <c r="K40" s="87">
        <f t="shared" si="4"/>
        <v>0</v>
      </c>
      <c r="L40" s="88">
        <f t="shared" si="5"/>
        <v>0</v>
      </c>
      <c r="M40" s="20"/>
      <c r="N40" s="40"/>
      <c r="O40" s="41"/>
      <c r="P40" s="17"/>
      <c r="Q40" s="17"/>
      <c r="R40" s="17"/>
      <c r="S40" s="17"/>
    </row>
    <row r="41" spans="1:19" ht="10.5" customHeight="1">
      <c r="A41" s="17"/>
      <c r="B41" s="75" t="str">
        <f>IF(Ripartizione!B45&gt;0,Ripartizione!B45," ")</f>
        <v> </v>
      </c>
      <c r="C41" s="7" t="s">
        <v>36</v>
      </c>
      <c r="D41" s="86"/>
      <c r="E41" s="86"/>
      <c r="F41" s="87">
        <f>IF(Ripartizione!B45&gt;0,Ripartizione!K45,0)</f>
        <v>0</v>
      </c>
      <c r="G41" s="87">
        <f t="shared" si="0"/>
        <v>0</v>
      </c>
      <c r="H41" s="87">
        <f t="shared" si="1"/>
        <v>0</v>
      </c>
      <c r="I41" s="87">
        <f t="shared" si="2"/>
        <v>0</v>
      </c>
      <c r="J41" s="87">
        <f t="shared" si="3"/>
        <v>0</v>
      </c>
      <c r="K41" s="87">
        <f t="shared" si="4"/>
        <v>0</v>
      </c>
      <c r="L41" s="88">
        <f t="shared" si="5"/>
        <v>0</v>
      </c>
      <c r="M41" s="20"/>
      <c r="N41" s="40"/>
      <c r="O41" s="41"/>
      <c r="P41" s="17"/>
      <c r="Q41" s="17"/>
      <c r="R41" s="17"/>
      <c r="S41" s="17"/>
    </row>
    <row r="42" spans="1:19" ht="10.5" customHeight="1" thickBot="1">
      <c r="A42" s="17"/>
      <c r="B42" s="76" t="str">
        <f>IF(Ripartizione!B46&gt;0,Ripartizione!B46," ")</f>
        <v> </v>
      </c>
      <c r="C42" s="38" t="s">
        <v>36</v>
      </c>
      <c r="D42" s="89"/>
      <c r="E42" s="89"/>
      <c r="F42" s="90">
        <f>IF(Ripartizione!B46&gt;0,Ripartizione!K46,0)</f>
        <v>0</v>
      </c>
      <c r="G42" s="90">
        <f t="shared" si="0"/>
        <v>0</v>
      </c>
      <c r="H42" s="90">
        <f t="shared" si="1"/>
        <v>0</v>
      </c>
      <c r="I42" s="90">
        <f t="shared" si="2"/>
        <v>0</v>
      </c>
      <c r="J42" s="90">
        <f t="shared" si="3"/>
        <v>0</v>
      </c>
      <c r="K42" s="90">
        <f t="shared" si="4"/>
        <v>0</v>
      </c>
      <c r="L42" s="91">
        <f t="shared" si="5"/>
        <v>0</v>
      </c>
      <c r="M42" s="20"/>
      <c r="N42" s="40"/>
      <c r="O42" s="41"/>
      <c r="P42" s="17"/>
      <c r="Q42" s="17"/>
      <c r="R42" s="17"/>
      <c r="S42" s="17"/>
    </row>
    <row r="43" spans="1:19" ht="10.5" customHeight="1" thickTop="1">
      <c r="A43" s="17"/>
      <c r="B43" s="74" t="str">
        <f>IF(Ripartizione!B47&gt;0,Ripartizione!B47," ")</f>
        <v> </v>
      </c>
      <c r="C43" s="37" t="s">
        <v>13</v>
      </c>
      <c r="D43" s="83"/>
      <c r="E43" s="83"/>
      <c r="F43" s="84">
        <f>IF(Ripartizione!B47&gt;0,Ripartizione!K47,0)</f>
        <v>0</v>
      </c>
      <c r="G43" s="84">
        <f t="shared" si="0"/>
        <v>0</v>
      </c>
      <c r="H43" s="84">
        <f t="shared" si="1"/>
        <v>0</v>
      </c>
      <c r="I43" s="84">
        <f t="shared" si="2"/>
        <v>0</v>
      </c>
      <c r="J43" s="84">
        <f t="shared" si="3"/>
        <v>0</v>
      </c>
      <c r="K43" s="84">
        <f t="shared" si="4"/>
        <v>0</v>
      </c>
      <c r="L43" s="85">
        <f t="shared" si="5"/>
        <v>0</v>
      </c>
      <c r="M43" s="20"/>
      <c r="N43" s="40"/>
      <c r="O43" s="41"/>
      <c r="P43" s="17"/>
      <c r="Q43" s="17"/>
      <c r="R43" s="17"/>
      <c r="S43" s="17"/>
    </row>
    <row r="44" spans="1:19" ht="10.5" customHeight="1">
      <c r="A44" s="17"/>
      <c r="B44" s="75" t="str">
        <f>IF(Ripartizione!B48&gt;0,Ripartizione!B48," ")</f>
        <v> </v>
      </c>
      <c r="C44" s="7" t="s">
        <v>13</v>
      </c>
      <c r="D44" s="86"/>
      <c r="E44" s="86"/>
      <c r="F44" s="87">
        <f>IF(Ripartizione!B48&gt;0,Ripartizione!K48,0)</f>
        <v>0</v>
      </c>
      <c r="G44" s="87">
        <f t="shared" si="0"/>
        <v>0</v>
      </c>
      <c r="H44" s="87">
        <f t="shared" si="1"/>
        <v>0</v>
      </c>
      <c r="I44" s="87">
        <f t="shared" si="2"/>
        <v>0</v>
      </c>
      <c r="J44" s="87">
        <f t="shared" si="3"/>
        <v>0</v>
      </c>
      <c r="K44" s="87">
        <f t="shared" si="4"/>
        <v>0</v>
      </c>
      <c r="L44" s="88">
        <f t="shared" si="5"/>
        <v>0</v>
      </c>
      <c r="M44" s="20"/>
      <c r="N44" s="40"/>
      <c r="O44" s="41"/>
      <c r="P44" s="17"/>
      <c r="Q44" s="17"/>
      <c r="R44" s="17"/>
      <c r="S44" s="17"/>
    </row>
    <row r="45" spans="1:19" ht="10.5" customHeight="1">
      <c r="A45" s="17"/>
      <c r="B45" s="75" t="str">
        <f>IF(Ripartizione!B49&gt;0,Ripartizione!B49," ")</f>
        <v> </v>
      </c>
      <c r="C45" s="7" t="s">
        <v>13</v>
      </c>
      <c r="D45" s="86"/>
      <c r="E45" s="86"/>
      <c r="F45" s="87">
        <f>IF(Ripartizione!B49&gt;0,Ripartizione!K49,0)</f>
        <v>0</v>
      </c>
      <c r="G45" s="87">
        <f t="shared" si="0"/>
        <v>0</v>
      </c>
      <c r="H45" s="87">
        <f t="shared" si="1"/>
        <v>0</v>
      </c>
      <c r="I45" s="87">
        <f t="shared" si="2"/>
        <v>0</v>
      </c>
      <c r="J45" s="87">
        <f t="shared" si="3"/>
        <v>0</v>
      </c>
      <c r="K45" s="87">
        <f t="shared" si="4"/>
        <v>0</v>
      </c>
      <c r="L45" s="88">
        <f t="shared" si="5"/>
        <v>0</v>
      </c>
      <c r="M45" s="20"/>
      <c r="N45" s="40"/>
      <c r="O45" s="41"/>
      <c r="P45" s="17"/>
      <c r="Q45" s="17"/>
      <c r="R45" s="17"/>
      <c r="S45" s="17"/>
    </row>
    <row r="46" spans="1:19" ht="10.5" customHeight="1">
      <c r="A46" s="17"/>
      <c r="B46" s="75" t="str">
        <f>IF(Ripartizione!B50&gt;0,Ripartizione!B50," ")</f>
        <v> </v>
      </c>
      <c r="C46" s="7" t="s">
        <v>13</v>
      </c>
      <c r="D46" s="86"/>
      <c r="E46" s="86"/>
      <c r="F46" s="87">
        <f>IF(Ripartizione!B50&gt;0,Ripartizione!K50,0)</f>
        <v>0</v>
      </c>
      <c r="G46" s="87">
        <f t="shared" si="0"/>
        <v>0</v>
      </c>
      <c r="H46" s="87">
        <f t="shared" si="1"/>
        <v>0</v>
      </c>
      <c r="I46" s="87">
        <f t="shared" si="2"/>
        <v>0</v>
      </c>
      <c r="J46" s="87">
        <f t="shared" si="3"/>
        <v>0</v>
      </c>
      <c r="K46" s="87">
        <f t="shared" si="4"/>
        <v>0</v>
      </c>
      <c r="L46" s="88">
        <f t="shared" si="5"/>
        <v>0</v>
      </c>
      <c r="M46" s="20"/>
      <c r="N46" s="40"/>
      <c r="O46" s="41"/>
      <c r="P46" s="17"/>
      <c r="Q46" s="17"/>
      <c r="R46" s="17"/>
      <c r="S46" s="17"/>
    </row>
    <row r="47" spans="1:19" ht="10.5" customHeight="1">
      <c r="A47" s="17"/>
      <c r="B47" s="75" t="str">
        <f>IF(Ripartizione!B51&gt;0,Ripartizione!B51," ")</f>
        <v> </v>
      </c>
      <c r="C47" s="7" t="s">
        <v>13</v>
      </c>
      <c r="D47" s="86"/>
      <c r="E47" s="86"/>
      <c r="F47" s="87">
        <f>IF(Ripartizione!B51&gt;0,Ripartizione!K51,0)</f>
        <v>0</v>
      </c>
      <c r="G47" s="87">
        <f t="shared" si="0"/>
        <v>0</v>
      </c>
      <c r="H47" s="87">
        <f t="shared" si="1"/>
        <v>0</v>
      </c>
      <c r="I47" s="87">
        <f t="shared" si="2"/>
        <v>0</v>
      </c>
      <c r="J47" s="87">
        <f t="shared" si="3"/>
        <v>0</v>
      </c>
      <c r="K47" s="87">
        <f t="shared" si="4"/>
        <v>0</v>
      </c>
      <c r="L47" s="88">
        <f t="shared" si="5"/>
        <v>0</v>
      </c>
      <c r="M47" s="20"/>
      <c r="N47" s="40"/>
      <c r="O47" s="41"/>
      <c r="P47" s="17"/>
      <c r="Q47" s="17"/>
      <c r="R47" s="17"/>
      <c r="S47" s="17"/>
    </row>
    <row r="48" spans="1:19" ht="10.5" customHeight="1">
      <c r="A48" s="17"/>
      <c r="B48" s="75" t="str">
        <f>IF(Ripartizione!B52&gt;0,Ripartizione!B52," ")</f>
        <v> </v>
      </c>
      <c r="C48" s="7" t="s">
        <v>13</v>
      </c>
      <c r="D48" s="86"/>
      <c r="E48" s="86"/>
      <c r="F48" s="87">
        <f>IF(Ripartizione!B52&gt;0,Ripartizione!K52,0)</f>
        <v>0</v>
      </c>
      <c r="G48" s="87">
        <f t="shared" si="0"/>
        <v>0</v>
      </c>
      <c r="H48" s="87">
        <f t="shared" si="1"/>
        <v>0</v>
      </c>
      <c r="I48" s="87">
        <f t="shared" si="2"/>
        <v>0</v>
      </c>
      <c r="J48" s="87">
        <f t="shared" si="3"/>
        <v>0</v>
      </c>
      <c r="K48" s="87">
        <f t="shared" si="4"/>
        <v>0</v>
      </c>
      <c r="L48" s="88">
        <f t="shared" si="5"/>
        <v>0</v>
      </c>
      <c r="M48" s="20"/>
      <c r="N48" s="17"/>
      <c r="O48" s="17"/>
      <c r="P48" s="17"/>
      <c r="Q48" s="17"/>
      <c r="R48" s="17"/>
      <c r="S48" s="17"/>
    </row>
    <row r="49" spans="1:19" ht="10.5" customHeight="1">
      <c r="A49" s="17"/>
      <c r="B49" s="75" t="str">
        <f>IF(Ripartizione!B53&gt;0,Ripartizione!B53," ")</f>
        <v> </v>
      </c>
      <c r="C49" s="7" t="s">
        <v>13</v>
      </c>
      <c r="D49" s="86"/>
      <c r="E49" s="86"/>
      <c r="F49" s="87">
        <f>IF(Ripartizione!B53&gt;0,Ripartizione!K53,0)</f>
        <v>0</v>
      </c>
      <c r="G49" s="87">
        <f t="shared" si="0"/>
        <v>0</v>
      </c>
      <c r="H49" s="87">
        <f t="shared" si="1"/>
        <v>0</v>
      </c>
      <c r="I49" s="87">
        <f t="shared" si="2"/>
        <v>0</v>
      </c>
      <c r="J49" s="87">
        <f t="shared" si="3"/>
        <v>0</v>
      </c>
      <c r="K49" s="87">
        <f t="shared" si="4"/>
        <v>0</v>
      </c>
      <c r="L49" s="88">
        <f t="shared" si="5"/>
        <v>0</v>
      </c>
      <c r="M49" s="20"/>
      <c r="N49" s="17"/>
      <c r="O49" s="17"/>
      <c r="P49" s="17"/>
      <c r="Q49" s="17"/>
      <c r="R49" s="17"/>
      <c r="S49" s="17"/>
    </row>
    <row r="50" spans="1:19" ht="10.5" customHeight="1">
      <c r="A50" s="17"/>
      <c r="B50" s="75" t="str">
        <f>IF(Ripartizione!B54&gt;0,Ripartizione!B54," ")</f>
        <v> </v>
      </c>
      <c r="C50" s="7" t="s">
        <v>13</v>
      </c>
      <c r="D50" s="86"/>
      <c r="E50" s="86"/>
      <c r="F50" s="87">
        <f>IF(Ripartizione!B54&gt;0,Ripartizione!K54,0)</f>
        <v>0</v>
      </c>
      <c r="G50" s="87">
        <f t="shared" si="0"/>
        <v>0</v>
      </c>
      <c r="H50" s="87">
        <f t="shared" si="1"/>
        <v>0</v>
      </c>
      <c r="I50" s="87">
        <f t="shared" si="2"/>
        <v>0</v>
      </c>
      <c r="J50" s="87">
        <f t="shared" si="3"/>
        <v>0</v>
      </c>
      <c r="K50" s="87">
        <f t="shared" si="4"/>
        <v>0</v>
      </c>
      <c r="L50" s="88">
        <f t="shared" si="5"/>
        <v>0</v>
      </c>
      <c r="M50" s="20"/>
      <c r="N50" s="17"/>
      <c r="O50" s="17"/>
      <c r="P50" s="17"/>
      <c r="Q50" s="17"/>
      <c r="R50" s="17"/>
      <c r="S50" s="17"/>
    </row>
    <row r="51" spans="1:19" ht="10.5" customHeight="1">
      <c r="A51" s="17"/>
      <c r="B51" s="75" t="str">
        <f>IF(Ripartizione!B55&gt;0,Ripartizione!B55," ")</f>
        <v> </v>
      </c>
      <c r="C51" s="7" t="s">
        <v>13</v>
      </c>
      <c r="D51" s="86"/>
      <c r="E51" s="86"/>
      <c r="F51" s="87">
        <f>IF(Ripartizione!B55&gt;0,Ripartizione!K55,0)</f>
        <v>0</v>
      </c>
      <c r="G51" s="87">
        <f t="shared" si="0"/>
        <v>0</v>
      </c>
      <c r="H51" s="87">
        <f t="shared" si="1"/>
        <v>0</v>
      </c>
      <c r="I51" s="87">
        <f t="shared" si="2"/>
        <v>0</v>
      </c>
      <c r="J51" s="87">
        <f t="shared" si="3"/>
        <v>0</v>
      </c>
      <c r="K51" s="87">
        <f t="shared" si="4"/>
        <v>0</v>
      </c>
      <c r="L51" s="88">
        <f t="shared" si="5"/>
        <v>0</v>
      </c>
      <c r="M51" s="20"/>
      <c r="N51" s="17"/>
      <c r="O51" s="17"/>
      <c r="P51" s="17"/>
      <c r="Q51" s="17"/>
      <c r="R51" s="17"/>
      <c r="S51" s="17"/>
    </row>
    <row r="52" spans="1:19" ht="10.5" customHeight="1">
      <c r="A52" s="17"/>
      <c r="B52" s="75" t="str">
        <f>IF(Ripartizione!B56&gt;0,Ripartizione!B56," ")</f>
        <v> </v>
      </c>
      <c r="C52" s="7" t="s">
        <v>13</v>
      </c>
      <c r="D52" s="86"/>
      <c r="E52" s="86"/>
      <c r="F52" s="87">
        <f>IF(Ripartizione!B56&gt;0,Ripartizione!K56,0)</f>
        <v>0</v>
      </c>
      <c r="G52" s="87">
        <f t="shared" si="0"/>
        <v>0</v>
      </c>
      <c r="H52" s="87">
        <f t="shared" si="1"/>
        <v>0</v>
      </c>
      <c r="I52" s="87">
        <f t="shared" si="2"/>
        <v>0</v>
      </c>
      <c r="J52" s="87">
        <f t="shared" si="3"/>
        <v>0</v>
      </c>
      <c r="K52" s="87">
        <f t="shared" si="4"/>
        <v>0</v>
      </c>
      <c r="L52" s="88">
        <f t="shared" si="5"/>
        <v>0</v>
      </c>
      <c r="M52" s="20"/>
      <c r="N52" s="17"/>
      <c r="O52" s="17"/>
      <c r="P52" s="17"/>
      <c r="Q52" s="17"/>
      <c r="R52" s="17"/>
      <c r="S52" s="17"/>
    </row>
    <row r="53" spans="1:19" ht="10.5" customHeight="1">
      <c r="A53" s="17"/>
      <c r="B53" s="75" t="str">
        <f>IF(Ripartizione!B57&gt;0,Ripartizione!B57," ")</f>
        <v> </v>
      </c>
      <c r="C53" s="7" t="s">
        <v>13</v>
      </c>
      <c r="D53" s="86"/>
      <c r="E53" s="86"/>
      <c r="F53" s="87">
        <f>IF(Ripartizione!B57&gt;0,Ripartizione!K57,0)</f>
        <v>0</v>
      </c>
      <c r="G53" s="87">
        <f t="shared" si="0"/>
        <v>0</v>
      </c>
      <c r="H53" s="87">
        <f t="shared" si="1"/>
        <v>0</v>
      </c>
      <c r="I53" s="87">
        <f t="shared" si="2"/>
        <v>0</v>
      </c>
      <c r="J53" s="87">
        <f t="shared" si="3"/>
        <v>0</v>
      </c>
      <c r="K53" s="87">
        <f t="shared" si="4"/>
        <v>0</v>
      </c>
      <c r="L53" s="88">
        <f t="shared" si="5"/>
        <v>0</v>
      </c>
      <c r="M53" s="20"/>
      <c r="N53" s="17"/>
      <c r="O53" s="17"/>
      <c r="P53" s="17"/>
      <c r="Q53" s="17"/>
      <c r="R53" s="17"/>
      <c r="S53" s="17"/>
    </row>
    <row r="54" spans="1:19" ht="10.5" customHeight="1">
      <c r="A54" s="17"/>
      <c r="B54" s="75" t="str">
        <f>IF(Ripartizione!B58&gt;0,Ripartizione!B58," ")</f>
        <v> </v>
      </c>
      <c r="C54" s="7" t="s">
        <v>13</v>
      </c>
      <c r="D54" s="86"/>
      <c r="E54" s="86"/>
      <c r="F54" s="87">
        <f>IF(Ripartizione!B58&gt;0,Ripartizione!K58,0)</f>
        <v>0</v>
      </c>
      <c r="G54" s="87">
        <f t="shared" si="0"/>
        <v>0</v>
      </c>
      <c r="H54" s="87">
        <f t="shared" si="1"/>
        <v>0</v>
      </c>
      <c r="I54" s="87">
        <f t="shared" si="2"/>
        <v>0</v>
      </c>
      <c r="J54" s="87">
        <f t="shared" si="3"/>
        <v>0</v>
      </c>
      <c r="K54" s="87">
        <f t="shared" si="4"/>
        <v>0</v>
      </c>
      <c r="L54" s="88">
        <f t="shared" si="5"/>
        <v>0</v>
      </c>
      <c r="M54" s="20"/>
      <c r="N54" s="17"/>
      <c r="O54" s="17"/>
      <c r="P54" s="17"/>
      <c r="Q54" s="17"/>
      <c r="R54" s="17"/>
      <c r="S54" s="17"/>
    </row>
    <row r="55" spans="1:19" ht="10.5" customHeight="1">
      <c r="A55" s="17"/>
      <c r="B55" s="75" t="str">
        <f>IF(Ripartizione!B59&gt;0,Ripartizione!B59," ")</f>
        <v> </v>
      </c>
      <c r="C55" s="7" t="s">
        <v>13</v>
      </c>
      <c r="D55" s="86"/>
      <c r="E55" s="86"/>
      <c r="F55" s="87">
        <f>IF(Ripartizione!B59&gt;0,Ripartizione!K59,0)</f>
        <v>0</v>
      </c>
      <c r="G55" s="87">
        <f t="shared" si="0"/>
        <v>0</v>
      </c>
      <c r="H55" s="87">
        <f t="shared" si="1"/>
        <v>0</v>
      </c>
      <c r="I55" s="87">
        <f t="shared" si="2"/>
        <v>0</v>
      </c>
      <c r="J55" s="87">
        <f t="shared" si="3"/>
        <v>0</v>
      </c>
      <c r="K55" s="87">
        <f t="shared" si="4"/>
        <v>0</v>
      </c>
      <c r="L55" s="88">
        <f t="shared" si="5"/>
        <v>0</v>
      </c>
      <c r="M55" s="20"/>
      <c r="N55" s="17"/>
      <c r="O55" s="17"/>
      <c r="P55" s="17"/>
      <c r="Q55" s="17"/>
      <c r="R55" s="17"/>
      <c r="S55" s="17"/>
    </row>
    <row r="56" spans="1:19" ht="10.5" customHeight="1">
      <c r="A56" s="17"/>
      <c r="B56" s="75" t="str">
        <f>IF(Ripartizione!B60&gt;0,Ripartizione!B60," ")</f>
        <v> </v>
      </c>
      <c r="C56" s="7" t="s">
        <v>13</v>
      </c>
      <c r="D56" s="86"/>
      <c r="E56" s="86"/>
      <c r="F56" s="87">
        <f>IF(Ripartizione!B60&gt;0,Ripartizione!K60,0)</f>
        <v>0</v>
      </c>
      <c r="G56" s="87">
        <f t="shared" si="0"/>
        <v>0</v>
      </c>
      <c r="H56" s="87">
        <f t="shared" si="1"/>
        <v>0</v>
      </c>
      <c r="I56" s="87">
        <f t="shared" si="2"/>
        <v>0</v>
      </c>
      <c r="J56" s="87">
        <f t="shared" si="3"/>
        <v>0</v>
      </c>
      <c r="K56" s="87">
        <f t="shared" si="4"/>
        <v>0</v>
      </c>
      <c r="L56" s="88">
        <f t="shared" si="5"/>
        <v>0</v>
      </c>
      <c r="M56" s="20"/>
      <c r="N56" s="17"/>
      <c r="O56" s="17"/>
      <c r="P56" s="17"/>
      <c r="Q56" s="17"/>
      <c r="R56" s="17"/>
      <c r="S56" s="17"/>
    </row>
    <row r="57" spans="1:19" ht="10.5" customHeight="1" thickBot="1">
      <c r="A57" s="17"/>
      <c r="B57" s="76" t="str">
        <f>IF(Ripartizione!B61&gt;0,Ripartizione!B61," ")</f>
        <v> </v>
      </c>
      <c r="C57" s="38" t="s">
        <v>13</v>
      </c>
      <c r="D57" s="89"/>
      <c r="E57" s="89"/>
      <c r="F57" s="87">
        <f>IF(Ripartizione!B61&gt;0,Ripartizione!K61,0)</f>
        <v>0</v>
      </c>
      <c r="G57" s="87">
        <f t="shared" si="0"/>
        <v>0</v>
      </c>
      <c r="H57" s="87">
        <f t="shared" si="1"/>
        <v>0</v>
      </c>
      <c r="I57" s="87">
        <f t="shared" si="2"/>
        <v>0</v>
      </c>
      <c r="J57" s="87">
        <f t="shared" si="3"/>
        <v>0</v>
      </c>
      <c r="K57" s="87">
        <f t="shared" si="4"/>
        <v>0</v>
      </c>
      <c r="L57" s="92">
        <f t="shared" si="5"/>
        <v>0</v>
      </c>
      <c r="M57" s="20"/>
      <c r="N57" s="17"/>
      <c r="O57" s="17"/>
      <c r="P57" s="17"/>
      <c r="Q57" s="17"/>
      <c r="R57" s="17"/>
      <c r="S57" s="17"/>
    </row>
    <row r="58" spans="1:19" ht="1.5" customHeight="1" thickBot="1" thickTop="1">
      <c r="A58" s="17"/>
      <c r="B58" s="20"/>
      <c r="C58" s="29"/>
      <c r="D58" s="20"/>
      <c r="E58" s="20"/>
      <c r="F58" s="30"/>
      <c r="G58" s="30"/>
      <c r="H58" s="30"/>
      <c r="I58" s="30"/>
      <c r="J58" s="30"/>
      <c r="K58" s="30"/>
      <c r="L58" s="30"/>
      <c r="M58" s="20"/>
      <c r="N58" s="17"/>
      <c r="O58" s="17"/>
      <c r="P58" s="17"/>
      <c r="Q58" s="17"/>
      <c r="R58" s="17"/>
      <c r="S58" s="17"/>
    </row>
    <row r="59" spans="1:19" ht="10.5" customHeight="1" thickTop="1">
      <c r="A59" s="17"/>
      <c r="B59" s="191" t="s">
        <v>38</v>
      </c>
      <c r="C59" s="62" t="s">
        <v>35</v>
      </c>
      <c r="D59" s="211"/>
      <c r="E59" s="212"/>
      <c r="F59" s="64">
        <f>SUM(F15:F17)</f>
        <v>0</v>
      </c>
      <c r="G59" s="170">
        <f aca="true" t="shared" si="6" ref="G59:L59">SUM(G15:G57)</f>
        <v>0</v>
      </c>
      <c r="H59" s="170">
        <f t="shared" si="6"/>
        <v>0</v>
      </c>
      <c r="I59" s="170">
        <f t="shared" si="6"/>
        <v>0</v>
      </c>
      <c r="J59" s="170">
        <f t="shared" si="6"/>
        <v>0</v>
      </c>
      <c r="K59" s="170">
        <f t="shared" si="6"/>
        <v>0</v>
      </c>
      <c r="L59" s="129">
        <f t="shared" si="6"/>
        <v>0</v>
      </c>
      <c r="M59" s="20"/>
      <c r="N59" s="17"/>
      <c r="O59" s="17"/>
      <c r="P59" s="17"/>
      <c r="Q59" s="17"/>
      <c r="R59" s="17"/>
      <c r="S59" s="17"/>
    </row>
    <row r="60" spans="1:19" ht="10.5" customHeight="1">
      <c r="A60" s="17"/>
      <c r="B60" s="192"/>
      <c r="C60" s="65" t="s">
        <v>15</v>
      </c>
      <c r="D60" s="213"/>
      <c r="E60" s="214"/>
      <c r="F60" s="67">
        <f>SUM(F18:F32)</f>
        <v>0</v>
      </c>
      <c r="G60" s="171"/>
      <c r="H60" s="171"/>
      <c r="I60" s="171"/>
      <c r="J60" s="171"/>
      <c r="K60" s="171"/>
      <c r="L60" s="130"/>
      <c r="M60" s="20"/>
      <c r="N60" s="17"/>
      <c r="O60" s="17"/>
      <c r="P60" s="17"/>
      <c r="Q60" s="17"/>
      <c r="R60" s="17"/>
      <c r="S60" s="17"/>
    </row>
    <row r="61" spans="1:19" ht="10.5" customHeight="1">
      <c r="A61" s="17"/>
      <c r="B61" s="192"/>
      <c r="C61" s="65" t="s">
        <v>36</v>
      </c>
      <c r="D61" s="213"/>
      <c r="E61" s="214"/>
      <c r="F61" s="67">
        <f>SUM(F33:F42)</f>
        <v>0</v>
      </c>
      <c r="G61" s="171"/>
      <c r="H61" s="171"/>
      <c r="I61" s="171"/>
      <c r="J61" s="171"/>
      <c r="K61" s="171"/>
      <c r="L61" s="130"/>
      <c r="M61" s="20"/>
      <c r="N61" s="17"/>
      <c r="O61" s="17"/>
      <c r="P61" s="17"/>
      <c r="Q61" s="17"/>
      <c r="R61" s="17"/>
      <c r="S61" s="17"/>
    </row>
    <row r="62" spans="1:19" ht="10.5" customHeight="1" thickBot="1">
      <c r="A62" s="17"/>
      <c r="B62" s="193"/>
      <c r="C62" s="68" t="s">
        <v>13</v>
      </c>
      <c r="D62" s="215"/>
      <c r="E62" s="216"/>
      <c r="F62" s="70">
        <f>SUM(F43:F57)</f>
        <v>0</v>
      </c>
      <c r="G62" s="172"/>
      <c r="H62" s="172"/>
      <c r="I62" s="172"/>
      <c r="J62" s="172"/>
      <c r="K62" s="172"/>
      <c r="L62" s="131"/>
      <c r="M62" s="20"/>
      <c r="N62" s="17"/>
      <c r="O62" s="17"/>
      <c r="P62" s="17"/>
      <c r="Q62" s="17"/>
      <c r="R62" s="17"/>
      <c r="S62" s="17"/>
    </row>
    <row r="63" spans="1:19" ht="1.5" customHeight="1" thickTop="1">
      <c r="A63" s="17"/>
      <c r="B63" s="31"/>
      <c r="C63" s="32"/>
      <c r="D63" s="32"/>
      <c r="E63" s="20"/>
      <c r="F63" s="33"/>
      <c r="G63" s="33"/>
      <c r="H63" s="33"/>
      <c r="I63" s="33"/>
      <c r="J63" s="33"/>
      <c r="K63" s="33"/>
      <c r="L63" s="33"/>
      <c r="M63" s="33"/>
      <c r="N63" s="17"/>
      <c r="O63" s="17"/>
      <c r="P63" s="17"/>
      <c r="Q63" s="17"/>
      <c r="R63" s="17"/>
      <c r="S63" s="17"/>
    </row>
    <row r="64" spans="1:19" ht="1.5" customHeight="1">
      <c r="A64" s="17"/>
      <c r="B64" s="55"/>
      <c r="C64" s="55"/>
      <c r="D64" s="55"/>
      <c r="E64" s="55"/>
      <c r="F64" s="56"/>
      <c r="G64" s="56"/>
      <c r="H64" s="57"/>
      <c r="I64" s="57"/>
      <c r="J64" s="57"/>
      <c r="K64" s="58"/>
      <c r="L64" s="58"/>
      <c r="M64" s="20"/>
      <c r="N64" s="17"/>
      <c r="O64" s="17"/>
      <c r="P64" s="17"/>
      <c r="Q64" s="17"/>
      <c r="R64" s="17"/>
      <c r="S64" s="17"/>
    </row>
    <row r="65" spans="1:19" ht="1.5" customHeight="1">
      <c r="A65" s="17"/>
      <c r="B65" s="55"/>
      <c r="C65" s="55"/>
      <c r="D65" s="55"/>
      <c r="E65" s="55"/>
      <c r="F65" s="56"/>
      <c r="G65" s="56"/>
      <c r="H65" s="57"/>
      <c r="I65" s="57"/>
      <c r="J65" s="57"/>
      <c r="K65" s="58"/>
      <c r="L65" s="58"/>
      <c r="M65" s="20"/>
      <c r="N65" s="17"/>
      <c r="O65" s="17"/>
      <c r="P65" s="17"/>
      <c r="Q65" s="17"/>
      <c r="R65" s="17"/>
      <c r="S65" s="17"/>
    </row>
    <row r="66" spans="1:19" ht="15" customHeight="1">
      <c r="A66" s="17"/>
      <c r="B66" s="48"/>
      <c r="C66" s="48"/>
      <c r="D66" s="48"/>
      <c r="E66" s="48"/>
      <c r="F66" s="48"/>
      <c r="G66" s="48"/>
      <c r="H66" s="48"/>
      <c r="I66" s="175" t="s">
        <v>29</v>
      </c>
      <c r="J66" s="175"/>
      <c r="K66" s="175"/>
      <c r="L66" s="48"/>
      <c r="M66" s="17"/>
      <c r="N66" s="17"/>
      <c r="O66" s="17"/>
      <c r="P66" s="17"/>
      <c r="Q66" s="17"/>
      <c r="R66" s="17"/>
      <c r="S66" s="17"/>
    </row>
    <row r="67" spans="1:19" ht="12.75">
      <c r="A67" s="17"/>
      <c r="B67" s="48"/>
      <c r="C67" s="48"/>
      <c r="D67" s="48"/>
      <c r="E67" s="48"/>
      <c r="F67" s="48"/>
      <c r="G67" s="48"/>
      <c r="H67" s="48"/>
      <c r="I67" s="183">
        <f>+Ripartizione!I75</f>
        <v>0</v>
      </c>
      <c r="J67" s="183"/>
      <c r="K67" s="183"/>
      <c r="L67" s="48"/>
      <c r="M67" s="17"/>
      <c r="N67" s="17"/>
      <c r="O67" s="17"/>
      <c r="P67" s="17"/>
      <c r="Q67" s="17"/>
      <c r="R67" s="17"/>
      <c r="S67" s="17"/>
    </row>
    <row r="68" spans="1:19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</sheetData>
  <sheetProtection password="C7CD" sheet="1" objects="1" scenarios="1"/>
  <mergeCells count="30">
    <mergeCell ref="D59:E62"/>
    <mergeCell ref="G13:G14"/>
    <mergeCell ref="H13:H14"/>
    <mergeCell ref="G12:I12"/>
    <mergeCell ref="I13:I14"/>
    <mergeCell ref="N14:Q17"/>
    <mergeCell ref="B7:C8"/>
    <mergeCell ref="D7:E8"/>
    <mergeCell ref="B9:C10"/>
    <mergeCell ref="D9:E10"/>
    <mergeCell ref="B12:B14"/>
    <mergeCell ref="C12:C14"/>
    <mergeCell ref="J12:J14"/>
    <mergeCell ref="N10:Q10"/>
    <mergeCell ref="D12:E13"/>
    <mergeCell ref="B2:L2"/>
    <mergeCell ref="B4:L4"/>
    <mergeCell ref="L12:L14"/>
    <mergeCell ref="K59:K62"/>
    <mergeCell ref="F12:F14"/>
    <mergeCell ref="H59:H62"/>
    <mergeCell ref="G7:J8"/>
    <mergeCell ref="L59:L62"/>
    <mergeCell ref="G59:G62"/>
    <mergeCell ref="B59:B62"/>
    <mergeCell ref="I66:K66"/>
    <mergeCell ref="I67:K67"/>
    <mergeCell ref="I59:I62"/>
    <mergeCell ref="K12:K14"/>
    <mergeCell ref="J59:J62"/>
  </mergeCells>
  <printOptions horizontalCentered="1" verticalCentered="1"/>
  <pageMargins left="0.1968503937007874" right="0.1968503937007874" top="0.1968503937007874" bottom="0" header="0.5118110236220472" footer="0.1968503937007874"/>
  <pageSetup blackAndWhite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B20" sqref="B20:B21"/>
    </sheetView>
  </sheetViews>
  <sheetFormatPr defaultColWidth="9.33203125" defaultRowHeight="12.75"/>
  <cols>
    <col min="1" max="3" width="13.83203125" style="0" customWidth="1"/>
    <col min="4" max="4" width="11.83203125" style="0" customWidth="1"/>
    <col min="5" max="6" width="9.83203125" style="0" customWidth="1"/>
    <col min="7" max="7" width="11.83203125" style="0" customWidth="1"/>
    <col min="10" max="11" width="8.83203125" style="0" customWidth="1"/>
  </cols>
  <sheetData>
    <row r="1" spans="1:17" ht="19.5" customHeight="1">
      <c r="A1" s="226" t="str">
        <f>+Ripartizione!B2</f>
        <v>UNEP  - DIRIGENZA</v>
      </c>
      <c r="B1" s="226"/>
      <c r="C1" s="22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customHeight="1">
      <c r="A2" s="226"/>
      <c r="B2" s="226"/>
      <c r="C2" s="22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3.5" thickBot="1">
      <c r="A3" s="3"/>
      <c r="B3" s="2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3.5" thickTop="1">
      <c r="A4" s="228" t="s">
        <v>17</v>
      </c>
      <c r="B4" s="229"/>
      <c r="C4" s="23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231"/>
      <c r="B5" s="232"/>
      <c r="C5" s="2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3.5" thickBot="1">
      <c r="A6" s="234"/>
      <c r="B6" s="235"/>
      <c r="C6" s="23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thickTop="1">
      <c r="A7" s="2"/>
      <c r="B7" s="2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227" t="s">
        <v>18</v>
      </c>
      <c r="B8" s="227" t="s">
        <v>19</v>
      </c>
      <c r="C8" s="227" t="s">
        <v>20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227"/>
      <c r="B9" s="227"/>
      <c r="C9" s="22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225" t="s">
        <v>21</v>
      </c>
      <c r="B10" s="224">
        <v>21472.38</v>
      </c>
      <c r="C10" s="222">
        <f>ROUND(B10/$B$20,2)</f>
        <v>1.31</v>
      </c>
      <c r="D10" s="6"/>
      <c r="E10" s="223" t="s">
        <v>68</v>
      </c>
      <c r="F10" s="223"/>
      <c r="G10" s="223"/>
      <c r="H10" s="223"/>
      <c r="I10" s="223"/>
      <c r="J10" s="223"/>
      <c r="K10" s="223"/>
      <c r="L10" s="6"/>
      <c r="M10" s="6"/>
      <c r="N10" s="6"/>
      <c r="O10" s="6"/>
      <c r="P10" s="6"/>
      <c r="Q10" s="6"/>
    </row>
    <row r="11" spans="1:17" ht="12.75">
      <c r="A11" s="225"/>
      <c r="B11" s="224"/>
      <c r="C11" s="222"/>
      <c r="D11" s="6"/>
      <c r="E11" s="223"/>
      <c r="F11" s="223"/>
      <c r="G11" s="223"/>
      <c r="H11" s="223"/>
      <c r="I11" s="223"/>
      <c r="J11" s="223"/>
      <c r="K11" s="223"/>
      <c r="L11" s="6"/>
      <c r="M11" s="6"/>
      <c r="N11" s="6"/>
      <c r="O11" s="6"/>
      <c r="P11" s="6"/>
      <c r="Q11" s="6"/>
    </row>
    <row r="12" spans="1:17" ht="12.75">
      <c r="A12" s="225" t="s">
        <v>23</v>
      </c>
      <c r="B12" s="224">
        <v>19546.16</v>
      </c>
      <c r="C12" s="222">
        <f aca="true" t="shared" si="0" ref="C12:C20">ROUND(B12/$B$20,2)</f>
        <v>1.2</v>
      </c>
      <c r="D12" s="6"/>
      <c r="E12" s="107" t="s">
        <v>67</v>
      </c>
      <c r="F12" s="108"/>
      <c r="G12" s="108"/>
      <c r="H12" s="221" t="s">
        <v>32</v>
      </c>
      <c r="I12" s="221"/>
      <c r="J12" s="108"/>
      <c r="K12" s="108"/>
      <c r="L12" s="6"/>
      <c r="M12" s="6"/>
      <c r="N12" s="6"/>
      <c r="O12" s="6"/>
      <c r="P12" s="6"/>
      <c r="Q12" s="6"/>
    </row>
    <row r="13" spans="1:17" ht="12.75">
      <c r="A13" s="225"/>
      <c r="B13" s="224"/>
      <c r="C13" s="2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225" t="s">
        <v>22</v>
      </c>
      <c r="B14" s="224">
        <v>18537.36</v>
      </c>
      <c r="C14" s="222">
        <f t="shared" si="0"/>
        <v>1.13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.75">
      <c r="A15" s="225"/>
      <c r="B15" s="224"/>
      <c r="C15" s="2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225" t="s">
        <v>15</v>
      </c>
      <c r="B16" s="224">
        <v>17855.12</v>
      </c>
      <c r="C16" s="222">
        <f t="shared" si="0"/>
        <v>1.09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225"/>
      <c r="B17" s="224"/>
      <c r="C17" s="2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225" t="s">
        <v>24</v>
      </c>
      <c r="B18" s="224">
        <v>17406.52</v>
      </c>
      <c r="C18" s="222">
        <f t="shared" si="0"/>
        <v>1.06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225"/>
      <c r="B19" s="224"/>
      <c r="C19" s="2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225" t="s">
        <v>13</v>
      </c>
      <c r="B20" s="224">
        <v>16346.23</v>
      </c>
      <c r="C20" s="222">
        <f t="shared" si="0"/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225"/>
      <c r="B21" s="224"/>
      <c r="C21" s="2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4"/>
      <c r="S22" s="4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"/>
      <c r="S24" s="4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"/>
      <c r="S25" s="4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"/>
      <c r="S26" s="4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"/>
      <c r="S27" s="4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/>
      <c r="S28" s="4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"/>
      <c r="S29" s="4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"/>
      <c r="S30" s="4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  <c r="S31" s="4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"/>
      <c r="S32" s="4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4"/>
      <c r="S33" s="4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"/>
      <c r="S34" s="4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</sheetData>
  <sheetProtection password="C7CD" sheet="1" objects="1" scenarios="1"/>
  <mergeCells count="25">
    <mergeCell ref="A1:C2"/>
    <mergeCell ref="A10:A11"/>
    <mergeCell ref="A12:A13"/>
    <mergeCell ref="B10:B11"/>
    <mergeCell ref="B12:B13"/>
    <mergeCell ref="C8:C9"/>
    <mergeCell ref="A4:C6"/>
    <mergeCell ref="A8:A9"/>
    <mergeCell ref="B8:B9"/>
    <mergeCell ref="A14:A15"/>
    <mergeCell ref="A16:A17"/>
    <mergeCell ref="A18:A19"/>
    <mergeCell ref="A20:A21"/>
    <mergeCell ref="C18:C19"/>
    <mergeCell ref="C20:C21"/>
    <mergeCell ref="B14:B15"/>
    <mergeCell ref="B16:B17"/>
    <mergeCell ref="B18:B19"/>
    <mergeCell ref="B20:B21"/>
    <mergeCell ref="H12:I12"/>
    <mergeCell ref="C14:C15"/>
    <mergeCell ref="C16:C17"/>
    <mergeCell ref="C10:C11"/>
    <mergeCell ref="C12:C13"/>
    <mergeCell ref="E10:K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Angelo</cp:lastModifiedBy>
  <cp:lastPrinted>2004-12-30T10:42:43Z</cp:lastPrinted>
  <dcterms:created xsi:type="dcterms:W3CDTF">2004-09-05T17:29:20Z</dcterms:created>
  <dcterms:modified xsi:type="dcterms:W3CDTF">2005-02-09T15:40:39Z</dcterms:modified>
  <cp:category/>
  <cp:version/>
  <cp:contentType/>
  <cp:contentStatus/>
</cp:coreProperties>
</file>